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427"/>
  </bookViews>
  <sheets>
    <sheet name="tabelle" sheetId="1" r:id="rId1"/>
    <sheet name="calcolo finale" sheetId="2" r:id="rId2"/>
  </sheets>
  <definedNames>
    <definedName name="_xlnm.Print_Area" localSheetId="1">'calcolo finale'!$B$3:$I$24</definedName>
    <definedName name="_xlnm.Print_Area" localSheetId="0">tabelle!$B$2:$G$103</definedName>
  </definedNames>
  <calcPr calcId="125725"/>
</workbook>
</file>

<file path=xl/calcChain.xml><?xml version="1.0" encoding="utf-8"?>
<calcChain xmlns="http://schemas.openxmlformats.org/spreadsheetml/2006/main">
  <c r="H20" i="2"/>
  <c r="H21"/>
  <c r="H22"/>
  <c r="G15" i="1"/>
  <c r="G19" s="1"/>
  <c r="E8" i="2" s="1"/>
  <c r="G16" i="1"/>
  <c r="G17"/>
  <c r="G28"/>
  <c r="G29"/>
  <c r="G30"/>
  <c r="G31"/>
  <c r="G32"/>
  <c r="G33"/>
  <c r="G34"/>
  <c r="G35"/>
  <c r="G36"/>
  <c r="G37"/>
  <c r="G38"/>
  <c r="G39"/>
  <c r="G40"/>
  <c r="G41"/>
  <c r="G42"/>
  <c r="F44"/>
  <c r="E6" i="2" s="1"/>
  <c r="G52" i="1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F78"/>
  <c r="E7" i="2" s="1"/>
  <c r="G44" i="1" l="1"/>
  <c r="E18" i="2" s="1"/>
  <c r="G78" i="1"/>
  <c r="E10" i="2" s="1"/>
  <c r="E9" l="1"/>
</calcChain>
</file>

<file path=xl/sharedStrings.xml><?xml version="1.0" encoding="utf-8"?>
<sst xmlns="http://schemas.openxmlformats.org/spreadsheetml/2006/main" count="187" uniqueCount="171">
  <si>
    <t>INDICE DI RIDUZIONE DELL’IMPATTO EDILIZIO - R.I.E.</t>
  </si>
  <si>
    <t>N.B: Inserire i dati solo nelle celle evidenziate in giallo; i campi in grigio sono campi calcolati (con formule sottostanti)</t>
  </si>
  <si>
    <t xml:space="preserve">1) Inserire nella tabella "Superficie equivalente delle alberature" il numero delle alberature presenti o di progetto se la verifica è sullo stato di fatto o sul progetto </t>
  </si>
  <si>
    <r>
      <t>2) Inserire nella tabella "Superfici trattate a verde"  i valori esatti di Ψ</t>
    </r>
    <r>
      <rPr>
        <i/>
        <vertAlign val="subscript"/>
        <sz val="10"/>
        <rFont val="Verdana"/>
        <family val="2"/>
      </rPr>
      <t>1</t>
    </r>
    <r>
      <rPr>
        <i/>
        <sz val="10"/>
        <rFont val="Verdana"/>
        <family val="2"/>
      </rPr>
      <t xml:space="preserve"> relativi alla superficie corrispondente .</t>
    </r>
  </si>
  <si>
    <r>
      <t>3) Inserire nella tabella "Superfici NON trattate a verde"  i  valori esatti di Ψ</t>
    </r>
    <r>
      <rPr>
        <i/>
        <vertAlign val="subscript"/>
        <sz val="10"/>
        <rFont val="Verdana"/>
        <family val="2"/>
      </rPr>
      <t>2</t>
    </r>
    <r>
      <rPr>
        <i/>
        <sz val="10"/>
        <rFont val="Verdana"/>
        <family val="2"/>
      </rPr>
      <t xml:space="preserve"> relativi alla superficie corrispondente .</t>
    </r>
  </si>
  <si>
    <t>Se</t>
  </si>
  <si>
    <t>Superficie equivalente delle alberature</t>
  </si>
  <si>
    <t>Tab. 1</t>
  </si>
  <si>
    <t>Il valore di Se si determina stabilendo il numero e l'altezza delle alberature dello Stato di progetto, suddivise nelle tre Categorie seguenti:</t>
  </si>
  <si>
    <t xml:space="preserve">Categoria </t>
  </si>
  <si>
    <t>Descrizione Superficie</t>
  </si>
  <si>
    <r>
      <t>Se</t>
    </r>
    <r>
      <rPr>
        <b/>
        <sz val="11"/>
        <rFont val="Verdana"/>
        <family val="2"/>
      </rPr>
      <t xml:space="preserve"> (m</t>
    </r>
    <r>
      <rPr>
        <b/>
        <vertAlign val="superscript"/>
        <sz val="11"/>
        <rFont val="Verdana"/>
        <family val="2"/>
      </rPr>
      <t>2</t>
    </r>
    <r>
      <rPr>
        <b/>
        <sz val="11"/>
        <rFont val="Verdana"/>
        <family val="2"/>
      </rPr>
      <t>)</t>
    </r>
  </si>
  <si>
    <t>N° alberature</t>
  </si>
  <si>
    <t>Totale Se (valore calcolato)</t>
  </si>
  <si>
    <t>Sviluppo in altezza a maturità tra 4 e 12 m</t>
  </si>
  <si>
    <t>Sviluppo in altezza a maturità tra 12 e 18 m</t>
  </si>
  <si>
    <t>Sviluppo in altezza a maturità maggiore di 18 m.</t>
  </si>
  <si>
    <t>Se (calcolato)</t>
  </si>
  <si>
    <r>
      <t>Sv</t>
    </r>
    <r>
      <rPr>
        <b/>
        <i/>
        <vertAlign val="subscript"/>
        <sz val="9"/>
        <rFont val="Verdana"/>
        <family val="2"/>
      </rPr>
      <t>i</t>
    </r>
  </si>
  <si>
    <t>Superfici trattate a verde:</t>
  </si>
  <si>
    <t>Numeratore</t>
  </si>
  <si>
    <t xml:space="preserve">Num. rif. </t>
  </si>
  <si>
    <r>
      <t>Ψ</t>
    </r>
    <r>
      <rPr>
        <b/>
        <vertAlign val="subscript"/>
        <sz val="11"/>
        <rFont val="Verdana"/>
        <family val="2"/>
      </rPr>
      <t>1</t>
    </r>
  </si>
  <si>
    <r>
      <t xml:space="preserve">Riportare il  valore di </t>
    </r>
    <r>
      <rPr>
        <b/>
        <sz val="11"/>
        <rFont val="Verdana"/>
        <family val="2"/>
      </rPr>
      <t>Ψ</t>
    </r>
    <r>
      <rPr>
        <b/>
        <vertAlign val="subscript"/>
        <sz val="11"/>
        <rFont val="Verdana"/>
        <family val="2"/>
      </rPr>
      <t>1</t>
    </r>
  </si>
  <si>
    <t>Riportare il valore in mq della superficie esterna trattata a verde</t>
  </si>
  <si>
    <r>
      <t>Rapporto Sv</t>
    </r>
    <r>
      <rPr>
        <vertAlign val="subscript"/>
        <sz val="9"/>
        <rFont val="Verdana"/>
        <family val="2"/>
      </rPr>
      <t xml:space="preserve">i x </t>
    </r>
    <r>
      <rPr>
        <sz val="9"/>
        <rFont val="Verdana"/>
        <family val="2"/>
      </rPr>
      <t>1 / Ψ (valore calcolato)</t>
    </r>
  </si>
  <si>
    <t>N 1</t>
  </si>
  <si>
    <t>Giardini, aree verdi, prati, orti, superfici boscate ed agricole</t>
  </si>
  <si>
    <t xml:space="preserve">N 2 </t>
  </si>
  <si>
    <t>Corsi d’acqua in alveo naturale</t>
  </si>
  <si>
    <t xml:space="preserve">N 3 </t>
  </si>
  <si>
    <t>Specchi d’acqua, stagni o bacini di accumulo e infiltrazione con fondo naturale</t>
  </si>
  <si>
    <t xml:space="preserve">N 4 </t>
  </si>
  <si>
    <t>Incolto</t>
  </si>
  <si>
    <t>N 5</t>
  </si>
  <si>
    <t>Pavimentazione in lastre posate a opera incerta con fuga inerbita</t>
  </si>
  <si>
    <t xml:space="preserve"> 0,00 - 1,00</t>
  </si>
  <si>
    <t xml:space="preserve">N 6 </t>
  </si>
  <si>
    <t>Area di impianto sportivo con sistemi drenanti e superficie a prato</t>
  </si>
  <si>
    <t>0,30 - 1,00</t>
  </si>
  <si>
    <t>N 7</t>
  </si>
  <si>
    <t>Pavimentazione in prefabbricati in cls o materiale sintetico, riempiti di substrato e inerbiti posati su apposita stratificazione di supporto (Grigliati garden)</t>
  </si>
  <si>
    <t xml:space="preserve"> 0,40 - 1,00</t>
  </si>
  <si>
    <t xml:space="preserve">N 8 </t>
  </si>
  <si>
    <t>Copertura a verde pensile con spessore totale medio cm 8 (da estradosso impermeabilizzazione a estradosso substrato) Inclinazione max 15°(26,8%)</t>
  </si>
  <si>
    <t>0,70 - 1,00</t>
  </si>
  <si>
    <t xml:space="preserve">N 9 </t>
  </si>
  <si>
    <t>Copertura a verde pensile con spessore totale medio 8 &lt; s &lt; 10 cm (da estradosso impermeab. a estradosso substrato) Inclinazione max 15°(26,8%)</t>
  </si>
  <si>
    <t>0,50 - 1,00</t>
  </si>
  <si>
    <t xml:space="preserve">N 10 </t>
  </si>
  <si>
    <t>Copertura a verde pensile con spessore totale medio 10 &lt; s &lt; 15 cm (da estradosso impermeab. a estradosso substrato) Inclinazione max 15°(26,8%)</t>
  </si>
  <si>
    <t>0,40 - 1,00</t>
  </si>
  <si>
    <t>N 11</t>
  </si>
  <si>
    <t>Copertura a verde pensile con spessore totale medio 15 &lt; s &lt; 25 cm (da estradosso impermeab. a estradosso substrato) Inclinazione max 15°(26,8%)</t>
  </si>
  <si>
    <t xml:space="preserve"> 0,30 - 1,00</t>
  </si>
  <si>
    <t xml:space="preserve">N 12 </t>
  </si>
  <si>
    <t>Copertura a verde pensile con spessore totale medio 25 &lt; s &lt; 50 cm (da estradosso impermeab. a estradosso substrato) Inclinazione max 15°(26,8%)</t>
  </si>
  <si>
    <t>0,20 - 1,00</t>
  </si>
  <si>
    <t xml:space="preserve">N 13 </t>
  </si>
  <si>
    <t>Copertura a verde pensile con spessore totale medio &gt; 50 cm (da estradosso impermeab. a estradosso substrato) Inclinazione max 15°(26,8%)</t>
  </si>
  <si>
    <t>0,10 - 1,00</t>
  </si>
  <si>
    <t xml:space="preserve">N 14 </t>
  </si>
  <si>
    <t>Copertura a verde pensile su falda inclinata con spes totale medio 6 &lt; s &lt; 10 cm (da estradosso impermeab. a estradosso substrato) Incl. &gt; 15°(26,8%)</t>
  </si>
  <si>
    <t>0,60 - 1,00</t>
  </si>
  <si>
    <t>N 15</t>
  </si>
  <si>
    <t>Copertura a verde pensile su falda inclinata con spes totale medio 10 &lt; s &lt; 15 cm (da estradosso impermeab. a estradosso substrato) Incl. &gt; 15°(26,8%)</t>
  </si>
  <si>
    <t>N.B: Nel computo si considera l'intera superficie del lotto e non solo la porzione interessata dall'intervento.</t>
  </si>
  <si>
    <r>
      <t>ΣSv</t>
    </r>
    <r>
      <rPr>
        <vertAlign val="subscript"/>
        <sz val="9"/>
        <rFont val="Verdana"/>
        <family val="2"/>
      </rPr>
      <t>i</t>
    </r>
    <r>
      <rPr>
        <sz val="9"/>
        <rFont val="Verdana"/>
        <family val="2"/>
      </rPr>
      <t xml:space="preserve"> (calcolato) in mq</t>
    </r>
  </si>
  <si>
    <t>ΣSvi x 1 / Ψ (calcolato)</t>
  </si>
  <si>
    <r>
      <t>Si</t>
    </r>
    <r>
      <rPr>
        <b/>
        <i/>
        <vertAlign val="subscript"/>
        <sz val="9"/>
        <rFont val="Verdana"/>
        <family val="2"/>
      </rPr>
      <t>j</t>
    </r>
  </si>
  <si>
    <t>Superfici NON trattate a verde:</t>
  </si>
  <si>
    <t>Denominatore</t>
  </si>
  <si>
    <r>
      <t>Ψ</t>
    </r>
    <r>
      <rPr>
        <b/>
        <i/>
        <vertAlign val="subscript"/>
        <sz val="11"/>
        <rFont val="Verdana"/>
        <family val="2"/>
      </rPr>
      <t>2</t>
    </r>
  </si>
  <si>
    <r>
      <t xml:space="preserve">Riportare il  valore di </t>
    </r>
    <r>
      <rPr>
        <b/>
        <sz val="11"/>
        <rFont val="Verdana"/>
        <family val="2"/>
      </rPr>
      <t>Ψ</t>
    </r>
    <r>
      <rPr>
        <b/>
        <vertAlign val="subscript"/>
        <sz val="11"/>
        <rFont val="Verdana"/>
        <family val="2"/>
      </rPr>
      <t>2</t>
    </r>
  </si>
  <si>
    <t>Riportare il valore in mq della superficie esterna NON trattata a verde</t>
  </si>
  <si>
    <r>
      <t>Rapporto Si</t>
    </r>
    <r>
      <rPr>
        <vertAlign val="subscript"/>
        <sz val="9"/>
        <rFont val="Verdana"/>
        <family val="2"/>
      </rPr>
      <t xml:space="preserve">j x </t>
    </r>
    <r>
      <rPr>
        <sz val="9"/>
        <rFont val="Verdana"/>
        <family val="2"/>
      </rPr>
      <t>Ψ (valore calcolato)</t>
    </r>
  </si>
  <si>
    <t xml:space="preserve">D 1 </t>
  </si>
  <si>
    <t>Coperture metalliche con inclinazione &gt; 3°</t>
  </si>
  <si>
    <t xml:space="preserve">D 2 </t>
  </si>
  <si>
    <t>Coperture metalliche con inclinazione &lt; 3°</t>
  </si>
  <si>
    <t>D 3</t>
  </si>
  <si>
    <t>Coperture continue con zavorratura in ghiaia</t>
  </si>
  <si>
    <t xml:space="preserve">D 4 </t>
  </si>
  <si>
    <t>Coperture continue con pavimentazione galeggiante</t>
  </si>
  <si>
    <t>D 5</t>
  </si>
  <si>
    <t>Coperture continue con finiture in materiali sigillanti (terrazze, lastrici solari, superfici poste sopra a volumi interrati) con inclinazione &gt; 3°</t>
  </si>
  <si>
    <t>D 6</t>
  </si>
  <si>
    <t>Coperture continue con finiture in materiali sigillanti (terrazze, lastrici solari, superfici poste sopra a volumi interrati) con inclinazione &lt; 3°</t>
  </si>
  <si>
    <t xml:space="preserve">D 7 </t>
  </si>
  <si>
    <t>Coperture discontinue (tegole in laterizio o simile)</t>
  </si>
  <si>
    <t xml:space="preserve">D 8 </t>
  </si>
  <si>
    <t>Pavimento in asfalto o cls</t>
  </si>
  <si>
    <t xml:space="preserve">D 9 </t>
  </si>
  <si>
    <t>Asfalto drenante</t>
  </si>
  <si>
    <t>da det.</t>
  </si>
  <si>
    <t>D 10</t>
  </si>
  <si>
    <t>Pavimentazioni in elementi drenanti su sabbia</t>
  </si>
  <si>
    <t xml:space="preserve">D 11 </t>
  </si>
  <si>
    <t>Pavimentazioni in lastre a costa verticale a spacco (Smolleri)</t>
  </si>
  <si>
    <t xml:space="preserve">D 12 </t>
  </si>
  <si>
    <t>Pavimentazioni i, cubetti, pietre a lastre a fuga sigillata</t>
  </si>
  <si>
    <t>D 13</t>
  </si>
  <si>
    <t>Pavimentazioni in cubetti o pietre a fuga non sigillata su sabbia</t>
  </si>
  <si>
    <t>D 14</t>
  </si>
  <si>
    <t>Pavimentazioni in lastre di pietra di grande taglio, senza sigillatura dei giunti, su sabbia</t>
  </si>
  <si>
    <t xml:space="preserve">D 15 </t>
  </si>
  <si>
    <t>Pavimentazioni in ciottoli su sabbia</t>
  </si>
  <si>
    <t>D 16</t>
  </si>
  <si>
    <t>Pavimentazioni in macadam, strade, cortili, piazzali</t>
  </si>
  <si>
    <t>D 17</t>
  </si>
  <si>
    <t>Superfici in ghiaia sciolta</t>
  </si>
  <si>
    <t xml:space="preserve">D 18 </t>
  </si>
  <si>
    <t>Sedime ferroviario</t>
  </si>
  <si>
    <t xml:space="preserve">D 19 </t>
  </si>
  <si>
    <t>Aree di impianti sportivi con sistemi drenanti e con fondo in terra, piste in terra battuta o simile.</t>
  </si>
  <si>
    <t>D 20</t>
  </si>
  <si>
    <t xml:space="preserve"> Aree di impianti sportivi con sistemi drenanti e con fondo in materiale sintetico, tappeto verde sintetico</t>
  </si>
  <si>
    <t xml:space="preserve">D 21 </t>
  </si>
  <si>
    <t>Corsi d'acqua in alveo impermeabile</t>
  </si>
  <si>
    <t xml:space="preserve">D 22 </t>
  </si>
  <si>
    <t>Vasche, specchi d'acqua, stagni e bacini di accumulo con fondo artificiale impermeabile</t>
  </si>
  <si>
    <t xml:space="preserve">D 23 </t>
  </si>
  <si>
    <t>vasche, specchi d'acqua, stagni e bacini di accumulo con fondo permeabile</t>
  </si>
  <si>
    <t>D 24</t>
  </si>
  <si>
    <t>Superfici di manufatti diversi in cls o altri materiali impermeabili o impermeabilizzati esposti alla pioggia, e non attribuibili alle altre categorie, come muretti, plinti, gradinate, scale, ecc</t>
  </si>
  <si>
    <t xml:space="preserve">D 25 </t>
  </si>
  <si>
    <t>Superfici esposte alla pioggia di caditoie, griglie di aerazione di locali interrati, canalette di scolo a fondo impermeabile e manufatti analoghi</t>
  </si>
  <si>
    <r>
      <t>ΣSi</t>
    </r>
    <r>
      <rPr>
        <vertAlign val="subscript"/>
        <sz val="9"/>
        <rFont val="Verdana"/>
        <family val="2"/>
      </rPr>
      <t>J</t>
    </r>
    <r>
      <rPr>
        <sz val="9"/>
        <rFont val="Verdana"/>
        <family val="2"/>
      </rPr>
      <t xml:space="preserve"> (calcolato) in mq</t>
    </r>
  </si>
  <si>
    <r>
      <t>ΣSi</t>
    </r>
    <r>
      <rPr>
        <vertAlign val="subscript"/>
        <sz val="9"/>
        <rFont val="Verdana"/>
        <family val="2"/>
      </rPr>
      <t>j</t>
    </r>
    <r>
      <rPr>
        <sz val="9"/>
        <rFont val="Verdana"/>
        <family val="2"/>
      </rPr>
      <t xml:space="preserve"> x Ψ (calcolato)</t>
    </r>
  </si>
  <si>
    <t>Coefficienti di albedo (α)</t>
  </si>
  <si>
    <t>α</t>
  </si>
  <si>
    <t>Valore convenzionale</t>
  </si>
  <si>
    <t>Albedo compreso tra 0,7 e 0,9</t>
  </si>
  <si>
    <t>Albedo compreso tra 0,4 e 0,7</t>
  </si>
  <si>
    <t>Albedo &lt; 0,4</t>
  </si>
  <si>
    <t>Tabella coefficenti di riflessione  (Norme UNI 8477)</t>
  </si>
  <si>
    <t>Superficie</t>
  </si>
  <si>
    <t>Indice</t>
  </si>
  <si>
    <t>Suolo (creta , marne)</t>
  </si>
  <si>
    <t>Strade sterrate</t>
  </si>
  <si>
    <t>Bosco di conifere d'inverno</t>
  </si>
  <si>
    <t>Bosco in autunno/campi con raccolti maturi e piante</t>
  </si>
  <si>
    <t>Asfalto invecchiato</t>
  </si>
  <si>
    <t>Calcestruzzo invecchiato</t>
  </si>
  <si>
    <t>Fogli morte</t>
  </si>
  <si>
    <t>Erba secca</t>
  </si>
  <si>
    <t>Erba verde</t>
  </si>
  <si>
    <t>Pietrisco</t>
  </si>
  <si>
    <r>
      <t xml:space="preserve">N.B: Si considera come valore di riflessione un coeff. &lt; di 0,4 , quindi valore  coeff. di albedo = </t>
    </r>
    <r>
      <rPr>
        <b/>
        <sz val="9"/>
        <rFont val="Verdana"/>
        <family val="2"/>
      </rPr>
      <t>1,00</t>
    </r>
  </si>
  <si>
    <t>CALCOLO FINALE</t>
  </si>
  <si>
    <r>
      <t>Sv</t>
    </r>
    <r>
      <rPr>
        <vertAlign val="subscript"/>
        <sz val="9"/>
        <rFont val="Verdana"/>
        <family val="2"/>
      </rPr>
      <t>i</t>
    </r>
    <r>
      <rPr>
        <sz val="9"/>
        <rFont val="Verdana"/>
        <family val="2"/>
      </rPr>
      <t xml:space="preserve"> = i-esima superficie esterna trattata a verde;</t>
    </r>
  </si>
  <si>
    <t>mq</t>
  </si>
  <si>
    <r>
      <t>Sv</t>
    </r>
    <r>
      <rPr>
        <vertAlign val="subscript"/>
        <sz val="10"/>
        <rFont val="Verdana"/>
        <family val="2"/>
      </rPr>
      <t>i</t>
    </r>
  </si>
  <si>
    <r>
      <t>Si</t>
    </r>
    <r>
      <rPr>
        <vertAlign val="subscript"/>
        <sz val="9"/>
        <rFont val="Verdana"/>
        <family val="2"/>
      </rPr>
      <t>j</t>
    </r>
    <r>
      <rPr>
        <sz val="9"/>
        <rFont val="Verdana"/>
        <family val="2"/>
      </rPr>
      <t xml:space="preserve"> = j-esima superficie esterna non trattata a verde;</t>
    </r>
  </si>
  <si>
    <r>
      <t>Si</t>
    </r>
    <r>
      <rPr>
        <vertAlign val="subscript"/>
        <sz val="10"/>
        <rFont val="Verdana"/>
        <family val="2"/>
      </rPr>
      <t>j</t>
    </r>
  </si>
  <si>
    <t xml:space="preserve">Se = N° alberature * superficie tabellare  </t>
  </si>
  <si>
    <r>
      <t>Rapporto Sv</t>
    </r>
    <r>
      <rPr>
        <vertAlign val="subscript"/>
        <sz val="9"/>
        <rFont val="Verdana"/>
        <family val="2"/>
      </rPr>
      <t>i</t>
    </r>
    <r>
      <rPr>
        <sz val="9"/>
        <rFont val="Verdana"/>
        <family val="2"/>
      </rPr>
      <t xml:space="preserve"> x 1 / Ψ</t>
    </r>
  </si>
  <si>
    <r>
      <t>Sv</t>
    </r>
    <r>
      <rPr>
        <vertAlign val="subscript"/>
        <sz val="10"/>
        <rFont val="Verdana"/>
        <family val="2"/>
      </rPr>
      <t>i</t>
    </r>
    <r>
      <rPr>
        <sz val="10"/>
        <rFont val="Verdana"/>
        <family val="2"/>
      </rPr>
      <t xml:space="preserve"> x 1 / Ψ</t>
    </r>
  </si>
  <si>
    <r>
      <t>Rapporto Si</t>
    </r>
    <r>
      <rPr>
        <vertAlign val="subscript"/>
        <sz val="9"/>
        <rFont val="Verdana"/>
        <family val="2"/>
      </rPr>
      <t>j</t>
    </r>
    <r>
      <rPr>
        <sz val="9"/>
        <rFont val="Verdana"/>
        <family val="2"/>
      </rPr>
      <t xml:space="preserve"> x Ψ</t>
    </r>
  </si>
  <si>
    <r>
      <t>Si</t>
    </r>
    <r>
      <rPr>
        <vertAlign val="subscript"/>
        <sz val="10"/>
        <rFont val="Verdana"/>
        <family val="2"/>
      </rPr>
      <t>j</t>
    </r>
    <r>
      <rPr>
        <sz val="10"/>
        <rFont val="Verdana"/>
        <family val="2"/>
      </rPr>
      <t xml:space="preserve"> x Ψ</t>
    </r>
  </si>
  <si>
    <t>α = coefficiente di albedo (valore tabulato convenzionale1,00)</t>
  </si>
  <si>
    <t xml:space="preserve">                                        Esempio</t>
  </si>
  <si>
    <t>USO DI PROGETTO</t>
  </si>
  <si>
    <t xml:space="preserve">    (inserire solo il numero dell'uso:ad es. 1 o 2)</t>
  </si>
  <si>
    <t xml:space="preserve">  RIE</t>
  </si>
  <si>
    <t>&gt;=</t>
  </si>
  <si>
    <t xml:space="preserve">di </t>
  </si>
  <si>
    <t>LIVELLO DA GARANTIRE</t>
  </si>
  <si>
    <t>minimo</t>
  </si>
  <si>
    <t>migliorativo</t>
  </si>
  <si>
    <t>eccellenza</t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</si>
</sst>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i/>
      <sz val="10.5"/>
      <name val="Verdana"/>
      <family val="2"/>
    </font>
    <font>
      <i/>
      <vertAlign val="subscript"/>
      <sz val="10"/>
      <name val="Verdana"/>
      <family val="2"/>
    </font>
    <font>
      <b/>
      <i/>
      <sz val="9"/>
      <name val="Verdana"/>
      <family val="2"/>
    </font>
    <font>
      <b/>
      <sz val="9"/>
      <name val="Verdana"/>
      <family val="2"/>
    </font>
    <font>
      <b/>
      <i/>
      <sz val="11"/>
      <name val="Verdana"/>
      <family val="2"/>
    </font>
    <font>
      <b/>
      <sz val="11"/>
      <name val="Verdana"/>
      <family val="2"/>
    </font>
    <font>
      <b/>
      <vertAlign val="superscript"/>
      <sz val="11"/>
      <name val="Verdana"/>
      <family val="2"/>
    </font>
    <font>
      <b/>
      <i/>
      <vertAlign val="subscript"/>
      <sz val="9"/>
      <name val="Verdana"/>
      <family val="2"/>
    </font>
    <font>
      <b/>
      <vertAlign val="subscript"/>
      <sz val="11"/>
      <name val="Verdana"/>
      <family val="2"/>
    </font>
    <font>
      <vertAlign val="subscript"/>
      <sz val="9"/>
      <name val="Verdana"/>
      <family val="2"/>
    </font>
    <font>
      <b/>
      <i/>
      <vertAlign val="subscript"/>
      <sz val="11"/>
      <name val="Verdana"/>
      <family val="2"/>
    </font>
    <font>
      <vertAlign val="subscript"/>
      <sz val="10"/>
      <name val="Verdana"/>
      <family val="2"/>
    </font>
    <font>
      <i/>
      <sz val="9"/>
      <name val="Verdana"/>
      <family val="2"/>
    </font>
    <font>
      <sz val="1"/>
      <name val="Verdana"/>
      <family val="2"/>
    </font>
    <font>
      <sz val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>
      <alignment vertical="center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10" fillId="2" borderId="13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left" vertical="center"/>
      <protection hidden="1"/>
    </xf>
    <xf numFmtId="0" fontId="1" fillId="2" borderId="20" xfId="0" applyFont="1" applyFill="1" applyBorder="1" applyAlignment="1" applyProtection="1">
      <alignment horizontal="left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vertical="center" wrapText="1"/>
      <protection hidden="1"/>
    </xf>
    <xf numFmtId="2" fontId="1" fillId="2" borderId="17" xfId="0" applyNumberFormat="1" applyFont="1" applyFill="1" applyBorder="1" applyAlignment="1" applyProtection="1">
      <alignment horizontal="center" vertical="center"/>
      <protection hidden="1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hidden="1"/>
    </xf>
    <xf numFmtId="2" fontId="1" fillId="2" borderId="16" xfId="0" applyNumberFormat="1" applyFont="1" applyFill="1" applyBorder="1" applyAlignment="1" applyProtection="1">
      <alignment horizontal="center" vertical="center"/>
      <protection hidden="1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hidden="1"/>
    </xf>
    <xf numFmtId="2" fontId="1" fillId="2" borderId="20" xfId="0" applyNumberFormat="1" applyFont="1" applyFill="1" applyBorder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2" fontId="1" fillId="2" borderId="0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vertical="center" wrapText="1"/>
      <protection hidden="1"/>
    </xf>
    <xf numFmtId="0" fontId="10" fillId="2" borderId="13" xfId="0" applyFont="1" applyFill="1" applyBorder="1" applyAlignment="1" applyProtection="1">
      <alignment horizontal="center" vertical="center" wrapText="1"/>
      <protection hidden="1"/>
    </xf>
    <xf numFmtId="2" fontId="1" fillId="2" borderId="16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4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left" vertical="center"/>
      <protection hidden="1"/>
    </xf>
    <xf numFmtId="0" fontId="1" fillId="2" borderId="28" xfId="0" applyFont="1" applyFill="1" applyBorder="1" applyAlignment="1" applyProtection="1">
      <alignment horizontal="left" vertical="center"/>
      <protection hidden="1"/>
    </xf>
    <xf numFmtId="2" fontId="1" fillId="2" borderId="28" xfId="0" applyNumberFormat="1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left" vertical="center"/>
      <protection hidden="1"/>
    </xf>
    <xf numFmtId="2" fontId="1" fillId="2" borderId="29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Alignment="1" applyProtection="1">
      <alignment horizontal="center"/>
      <protection hidden="1"/>
    </xf>
    <xf numFmtId="0" fontId="1" fillId="2" borderId="31" xfId="0" applyFont="1" applyFill="1" applyBorder="1" applyProtection="1">
      <protection hidden="1"/>
    </xf>
    <xf numFmtId="0" fontId="1" fillId="2" borderId="32" xfId="0" applyFont="1" applyFill="1" applyBorder="1" applyAlignment="1" applyProtection="1">
      <alignment horizontal="center"/>
      <protection hidden="1"/>
    </xf>
    <xf numFmtId="0" fontId="1" fillId="2" borderId="32" xfId="0" applyFont="1" applyFill="1" applyBorder="1" applyProtection="1">
      <protection hidden="1"/>
    </xf>
    <xf numFmtId="2" fontId="1" fillId="2" borderId="32" xfId="0" applyNumberFormat="1" applyFont="1" applyFill="1" applyBorder="1" applyAlignment="1" applyProtection="1">
      <alignment horizontal="center"/>
      <protection hidden="1"/>
    </xf>
    <xf numFmtId="0" fontId="1" fillId="2" borderId="33" xfId="0" applyFont="1" applyFill="1" applyBorder="1" applyProtection="1"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2" fontId="1" fillId="3" borderId="15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1" fillId="2" borderId="3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vertical="center"/>
      <protection hidden="1"/>
    </xf>
    <xf numFmtId="2" fontId="1" fillId="2" borderId="30" xfId="0" applyNumberFormat="1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vertical="center"/>
      <protection hidden="1"/>
    </xf>
    <xf numFmtId="2" fontId="0" fillId="2" borderId="0" xfId="0" applyNumberFormat="1" applyFill="1" applyAlignment="1" applyProtection="1">
      <alignment vertical="center"/>
      <protection hidden="1"/>
    </xf>
    <xf numFmtId="0" fontId="18" fillId="2" borderId="31" xfId="0" applyFont="1" applyFill="1" applyBorder="1" applyAlignment="1" applyProtection="1">
      <alignment horizontal="left" vertical="top" wrapText="1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vertical="center"/>
      <protection hidden="1"/>
    </xf>
    <xf numFmtId="0" fontId="1" fillId="2" borderId="33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top" wrapText="1"/>
      <protection hidden="1"/>
    </xf>
    <xf numFmtId="0" fontId="1" fillId="2" borderId="0" xfId="0" applyFont="1" applyFill="1" applyBorder="1" applyAlignment="1" applyProtection="1">
      <alignment horizontal="center" wrapText="1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2" fontId="0" fillId="5" borderId="15" xfId="0" applyNumberForma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hidden="1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vertical="center"/>
      <protection hidden="1"/>
    </xf>
    <xf numFmtId="0" fontId="0" fillId="2" borderId="0" xfId="0" applyFill="1" applyBorder="1" applyAlignment="1">
      <alignment vertical="center"/>
    </xf>
    <xf numFmtId="2" fontId="3" fillId="3" borderId="29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top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2" borderId="30" xfId="0" applyFont="1" applyFill="1" applyBorder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right"/>
      <protection hidden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13</xdr:row>
      <xdr:rowOff>243840</xdr:rowOff>
    </xdr:from>
    <xdr:to>
      <xdr:col>1</xdr:col>
      <xdr:colOff>3368040</xdr:colOff>
      <xdr:row>18</xdr:row>
      <xdr:rowOff>388620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769" t="22148" r="27570" b="38904"/>
        <a:stretch>
          <a:fillRect/>
        </a:stretch>
      </xdr:blipFill>
      <xdr:spPr bwMode="auto">
        <a:xfrm>
          <a:off x="457200" y="3771900"/>
          <a:ext cx="3299460" cy="24765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53340</xdr:colOff>
      <xdr:row>18</xdr:row>
      <xdr:rowOff>464820</xdr:rowOff>
    </xdr:from>
    <xdr:to>
      <xdr:col>2</xdr:col>
      <xdr:colOff>198120</xdr:colOff>
      <xdr:row>22</xdr:row>
      <xdr:rowOff>419100</xdr:rowOff>
    </xdr:to>
    <xdr:pic>
      <xdr:nvPicPr>
        <xdr:cNvPr id="20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9053" t="40724" r="25233" b="39845"/>
        <a:stretch>
          <a:fillRect/>
        </a:stretch>
      </xdr:blipFill>
      <xdr:spPr bwMode="auto">
        <a:xfrm>
          <a:off x="441960" y="6324600"/>
          <a:ext cx="4472940" cy="147066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6"/>
  <sheetViews>
    <sheetView tabSelected="1" topLeftCell="A55" zoomScale="75" zoomScaleNormal="75" workbookViewId="0">
      <selection activeCell="N7" sqref="N7"/>
    </sheetView>
  </sheetViews>
  <sheetFormatPr defaultColWidth="9.109375" defaultRowHeight="11.4"/>
  <cols>
    <col min="1" max="1" width="3.5546875" style="1" customWidth="1"/>
    <col min="2" max="2" width="11.5546875" style="2" customWidth="1"/>
    <col min="3" max="3" width="81.5546875" style="2" customWidth="1"/>
    <col min="4" max="4" width="11.44140625" style="2" customWidth="1"/>
    <col min="5" max="5" width="12.6640625" style="2" customWidth="1"/>
    <col min="6" max="6" width="21.109375" style="2" customWidth="1"/>
    <col min="7" max="7" width="16.88671875" style="1" customWidth="1"/>
    <col min="8" max="8" width="13.109375" style="2" customWidth="1"/>
    <col min="9" max="16384" width="9.109375" style="1"/>
  </cols>
  <sheetData>
    <row r="1" spans="1:23" ht="15" customHeight="1">
      <c r="A1" s="3"/>
      <c r="B1" s="4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>
      <c r="A2" s="3"/>
      <c r="B2" s="130" t="s">
        <v>0</v>
      </c>
      <c r="C2" s="130"/>
      <c r="D2" s="131"/>
      <c r="E2" s="131"/>
      <c r="F2" s="131"/>
      <c r="G2" s="131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customHeight="1">
      <c r="A3" s="3"/>
      <c r="B3" s="132" t="s">
        <v>1</v>
      </c>
      <c r="C3" s="132"/>
      <c r="D3" s="132"/>
      <c r="E3" s="132"/>
      <c r="F3" s="132"/>
      <c r="G3" s="132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8" customFormat="1" ht="41.25" customHeight="1">
      <c r="A4" s="7"/>
      <c r="B4" s="133" t="s">
        <v>2</v>
      </c>
      <c r="C4" s="133"/>
      <c r="D4" s="133"/>
      <c r="E4" s="133"/>
      <c r="F4" s="133"/>
      <c r="G4" s="133"/>
      <c r="H4" s="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8" customFormat="1" ht="41.25" customHeight="1">
      <c r="A5" s="7"/>
      <c r="B5" s="134" t="s">
        <v>3</v>
      </c>
      <c r="C5" s="134"/>
      <c r="D5" s="134"/>
      <c r="E5" s="134"/>
      <c r="F5" s="134"/>
      <c r="G5" s="134"/>
      <c r="H5" s="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8" customFormat="1" ht="41.25" customHeight="1">
      <c r="A6" s="7"/>
      <c r="B6" s="135" t="s">
        <v>4</v>
      </c>
      <c r="C6" s="135"/>
      <c r="D6" s="135"/>
      <c r="E6" s="135"/>
      <c r="F6" s="135"/>
      <c r="G6" s="135"/>
      <c r="H6" s="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2" customFormat="1" ht="20.25" customHeight="1">
      <c r="A7" s="10"/>
      <c r="B7" s="11"/>
      <c r="C7" s="11"/>
      <c r="D7" s="11"/>
      <c r="E7" s="11"/>
      <c r="F7" s="11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s="12" customFormat="1" ht="20.25" customHeight="1">
      <c r="A8" s="10"/>
      <c r="B8" s="11"/>
      <c r="C8" s="11"/>
      <c r="D8" s="11"/>
      <c r="E8" s="11"/>
      <c r="F8" s="11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"/>
      <c r="B9" s="4"/>
      <c r="C9" s="4"/>
      <c r="D9" s="4"/>
      <c r="E9" s="4"/>
      <c r="F9" s="4"/>
      <c r="G9" s="3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18" customFormat="1" ht="15.9" customHeight="1">
      <c r="A10" s="13"/>
      <c r="B10" s="14" t="s">
        <v>5</v>
      </c>
      <c r="C10" s="15" t="s">
        <v>6</v>
      </c>
      <c r="D10" s="15"/>
      <c r="E10" s="16"/>
      <c r="F10" s="17" t="s">
        <v>7</v>
      </c>
      <c r="G10" s="13"/>
      <c r="H10" s="17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6.75" customHeight="1">
      <c r="A11" s="3"/>
      <c r="B11" s="4"/>
      <c r="C11" s="4"/>
      <c r="D11" s="4"/>
      <c r="E11" s="4"/>
      <c r="F11" s="4"/>
      <c r="G11" s="3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8.5" customHeight="1">
      <c r="A12" s="3"/>
      <c r="B12" s="136" t="s">
        <v>8</v>
      </c>
      <c r="C12" s="136"/>
      <c r="D12" s="136"/>
      <c r="E12" s="136"/>
      <c r="F12" s="4"/>
      <c r="G12" s="3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6" customHeight="1">
      <c r="A13" s="3"/>
      <c r="B13" s="4"/>
      <c r="C13" s="4"/>
      <c r="D13" s="4"/>
      <c r="E13" s="4"/>
      <c r="F13" s="4"/>
      <c r="G13" s="3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8" customFormat="1" ht="23.1" customHeight="1">
      <c r="A14" s="13"/>
      <c r="B14" s="19" t="s">
        <v>9</v>
      </c>
      <c r="C14" s="20" t="s">
        <v>10</v>
      </c>
      <c r="D14" s="21"/>
      <c r="E14" s="22" t="s">
        <v>11</v>
      </c>
      <c r="F14" s="23" t="s">
        <v>12</v>
      </c>
      <c r="G14" s="24" t="s">
        <v>13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18" customFormat="1" ht="23.1" customHeight="1">
      <c r="A15" s="13"/>
      <c r="B15" s="25">
        <v>3</v>
      </c>
      <c r="C15" s="26" t="s">
        <v>14</v>
      </c>
      <c r="D15" s="27"/>
      <c r="E15" s="28">
        <v>20</v>
      </c>
      <c r="F15" s="29"/>
      <c r="G15" s="30" t="str">
        <f>IF(F15*E15=0,"",F15*E15)</f>
        <v/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18" customFormat="1" ht="23.1" customHeight="1">
      <c r="A16" s="13"/>
      <c r="B16" s="25">
        <v>2</v>
      </c>
      <c r="C16" s="26" t="s">
        <v>15</v>
      </c>
      <c r="D16" s="27"/>
      <c r="E16" s="28">
        <v>65</v>
      </c>
      <c r="F16" s="31"/>
      <c r="G16" s="30" t="str">
        <f>IF(F16*E16=0,"",F16*E16)</f>
        <v/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18" customFormat="1" ht="23.1" customHeight="1">
      <c r="A17" s="13"/>
      <c r="B17" s="32">
        <v>1</v>
      </c>
      <c r="C17" s="33" t="s">
        <v>16</v>
      </c>
      <c r="D17" s="34"/>
      <c r="E17" s="35">
        <v>115</v>
      </c>
      <c r="F17" s="36"/>
      <c r="G17" s="30" t="str">
        <f>IF(F17*E17=0,"",F17*E17)</f>
        <v/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>
      <c r="A18" s="3"/>
      <c r="B18" s="4"/>
      <c r="C18" s="4"/>
      <c r="D18" s="4"/>
      <c r="E18" s="4"/>
      <c r="F18" s="4"/>
      <c r="G18" s="4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3.1" customHeight="1">
      <c r="A19" s="3"/>
      <c r="B19" s="4"/>
      <c r="C19" s="4"/>
      <c r="D19" s="4"/>
      <c r="E19" s="4"/>
      <c r="F19" s="4"/>
      <c r="G19" s="30">
        <f>SUM(G15:G17)</f>
        <v>0</v>
      </c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3"/>
      <c r="B20" s="4"/>
      <c r="C20" s="4"/>
      <c r="D20" s="4"/>
      <c r="E20" s="4"/>
      <c r="F20" s="4"/>
      <c r="G20" s="4" t="s">
        <v>17</v>
      </c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3"/>
      <c r="B21" s="4"/>
      <c r="C21" s="4"/>
      <c r="D21" s="4"/>
      <c r="E21" s="4"/>
      <c r="F21" s="4"/>
      <c r="G21" s="3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3"/>
      <c r="B22" s="4"/>
      <c r="C22" s="4"/>
      <c r="D22" s="4"/>
      <c r="E22" s="4"/>
      <c r="F22" s="4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3"/>
      <c r="B23" s="4"/>
      <c r="C23" s="4"/>
      <c r="D23" s="4"/>
      <c r="E23" s="4"/>
      <c r="F23" s="4"/>
      <c r="G23" s="3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3"/>
      <c r="B24" s="4"/>
      <c r="C24" s="4"/>
      <c r="D24" s="4"/>
      <c r="E24" s="4"/>
      <c r="F24" s="4"/>
      <c r="G24" s="3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18" customFormat="1" ht="15.9" customHeight="1">
      <c r="A25" s="13"/>
      <c r="B25" s="14" t="s">
        <v>18</v>
      </c>
      <c r="C25" s="15" t="s">
        <v>19</v>
      </c>
      <c r="D25" s="137" t="s">
        <v>20</v>
      </c>
      <c r="E25" s="137"/>
      <c r="F25" s="137"/>
      <c r="G25" s="137"/>
      <c r="H25" s="1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>
      <c r="A26" s="3"/>
      <c r="B26" s="4"/>
      <c r="C26" s="4"/>
      <c r="D26" s="4"/>
      <c r="E26" s="4"/>
      <c r="F26" s="4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18" customFormat="1" ht="47.25" customHeight="1">
      <c r="A27" s="13"/>
      <c r="B27" s="19" t="s">
        <v>21</v>
      </c>
      <c r="C27" s="21" t="s">
        <v>10</v>
      </c>
      <c r="D27" s="38" t="s">
        <v>22</v>
      </c>
      <c r="E27" s="24" t="s">
        <v>23</v>
      </c>
      <c r="F27" s="24" t="s">
        <v>24</v>
      </c>
      <c r="G27" s="24" t="s">
        <v>25</v>
      </c>
      <c r="H27" s="1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18" customFormat="1" ht="23.1" customHeight="1">
      <c r="A28" s="13"/>
      <c r="B28" s="25" t="s">
        <v>26</v>
      </c>
      <c r="C28" s="39" t="s">
        <v>27</v>
      </c>
      <c r="D28" s="40">
        <v>0.1</v>
      </c>
      <c r="E28" s="41"/>
      <c r="F28" s="42"/>
      <c r="G28" s="43" t="str">
        <f t="shared" ref="G28:G42" si="0">IF(ISERROR(F28*1/E28),"",IF(F28*1/E28=0,"",F28*1/E28))</f>
        <v/>
      </c>
      <c r="H28" s="17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18" customFormat="1" ht="23.1" customHeight="1">
      <c r="A29" s="13"/>
      <c r="B29" s="25" t="s">
        <v>28</v>
      </c>
      <c r="C29" s="39" t="s">
        <v>29</v>
      </c>
      <c r="D29" s="44">
        <v>0.1</v>
      </c>
      <c r="E29" s="45"/>
      <c r="F29" s="46"/>
      <c r="G29" s="43" t="str">
        <f t="shared" si="0"/>
        <v/>
      </c>
      <c r="H29" s="17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18" customFormat="1" ht="23.1" customHeight="1">
      <c r="A30" s="13"/>
      <c r="B30" s="25" t="s">
        <v>30</v>
      </c>
      <c r="C30" s="39" t="s">
        <v>31</v>
      </c>
      <c r="D30" s="44">
        <v>0.1</v>
      </c>
      <c r="E30" s="45"/>
      <c r="F30" s="46"/>
      <c r="G30" s="43" t="str">
        <f t="shared" si="0"/>
        <v/>
      </c>
      <c r="H30" s="17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18" customFormat="1" ht="23.1" customHeight="1">
      <c r="A31" s="13"/>
      <c r="B31" s="25" t="s">
        <v>32</v>
      </c>
      <c r="C31" s="39" t="s">
        <v>33</v>
      </c>
      <c r="D31" s="44">
        <v>0.2</v>
      </c>
      <c r="E31" s="45"/>
      <c r="F31" s="46"/>
      <c r="G31" s="43" t="str">
        <f t="shared" si="0"/>
        <v/>
      </c>
      <c r="H31" s="17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18" customFormat="1" ht="23.1" customHeight="1">
      <c r="A32" s="13"/>
      <c r="B32" s="25" t="s">
        <v>34</v>
      </c>
      <c r="C32" s="39" t="s">
        <v>35</v>
      </c>
      <c r="D32" s="28" t="s">
        <v>36</v>
      </c>
      <c r="E32" s="31"/>
      <c r="F32" s="46"/>
      <c r="G32" s="43" t="str">
        <f t="shared" si="0"/>
        <v/>
      </c>
      <c r="H32" s="17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18" customFormat="1" ht="23.1" customHeight="1">
      <c r="A33" s="13"/>
      <c r="B33" s="25" t="s">
        <v>37</v>
      </c>
      <c r="C33" s="39" t="s">
        <v>38</v>
      </c>
      <c r="D33" s="28" t="s">
        <v>39</v>
      </c>
      <c r="E33" s="31"/>
      <c r="F33" s="46"/>
      <c r="G33" s="43" t="str">
        <f t="shared" si="0"/>
        <v/>
      </c>
      <c r="H33" s="17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s="18" customFormat="1" ht="30" customHeight="1">
      <c r="A34" s="13"/>
      <c r="B34" s="25" t="s">
        <v>40</v>
      </c>
      <c r="C34" s="39" t="s">
        <v>41</v>
      </c>
      <c r="D34" s="28" t="s">
        <v>42</v>
      </c>
      <c r="E34" s="31"/>
      <c r="F34" s="46"/>
      <c r="G34" s="43" t="str">
        <f t="shared" si="0"/>
        <v/>
      </c>
      <c r="H34" s="17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18" customFormat="1" ht="30" customHeight="1">
      <c r="A35" s="13"/>
      <c r="B35" s="25" t="s">
        <v>43</v>
      </c>
      <c r="C35" s="39" t="s">
        <v>44</v>
      </c>
      <c r="D35" s="28" t="s">
        <v>45</v>
      </c>
      <c r="E35" s="31"/>
      <c r="F35" s="46"/>
      <c r="G35" s="43" t="str">
        <f t="shared" si="0"/>
        <v/>
      </c>
      <c r="H35" s="17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18" customFormat="1" ht="30" customHeight="1">
      <c r="A36" s="13"/>
      <c r="B36" s="25" t="s">
        <v>46</v>
      </c>
      <c r="C36" s="39" t="s">
        <v>47</v>
      </c>
      <c r="D36" s="28" t="s">
        <v>48</v>
      </c>
      <c r="E36" s="31"/>
      <c r="F36" s="46"/>
      <c r="G36" s="43" t="str">
        <f t="shared" si="0"/>
        <v/>
      </c>
      <c r="H36" s="1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s="18" customFormat="1" ht="30" customHeight="1">
      <c r="A37" s="13"/>
      <c r="B37" s="25" t="s">
        <v>49</v>
      </c>
      <c r="C37" s="39" t="s">
        <v>50</v>
      </c>
      <c r="D37" s="28" t="s">
        <v>51</v>
      </c>
      <c r="E37" s="31"/>
      <c r="F37" s="46"/>
      <c r="G37" s="43" t="str">
        <f t="shared" si="0"/>
        <v/>
      </c>
      <c r="H37" s="1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s="18" customFormat="1" ht="30" customHeight="1">
      <c r="A38" s="13"/>
      <c r="B38" s="25" t="s">
        <v>52</v>
      </c>
      <c r="C38" s="39" t="s">
        <v>53</v>
      </c>
      <c r="D38" s="28" t="s">
        <v>54</v>
      </c>
      <c r="E38" s="31"/>
      <c r="F38" s="46"/>
      <c r="G38" s="43" t="str">
        <f t="shared" si="0"/>
        <v/>
      </c>
      <c r="H38" s="17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s="18" customFormat="1" ht="30" customHeight="1">
      <c r="A39" s="13"/>
      <c r="B39" s="25" t="s">
        <v>55</v>
      </c>
      <c r="C39" s="39" t="s">
        <v>56</v>
      </c>
      <c r="D39" s="28" t="s">
        <v>57</v>
      </c>
      <c r="E39" s="31"/>
      <c r="F39" s="46"/>
      <c r="G39" s="43" t="str">
        <f t="shared" si="0"/>
        <v/>
      </c>
      <c r="H39" s="17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s="18" customFormat="1" ht="30" customHeight="1">
      <c r="A40" s="13"/>
      <c r="B40" s="25" t="s">
        <v>58</v>
      </c>
      <c r="C40" s="39" t="s">
        <v>59</v>
      </c>
      <c r="D40" s="28" t="s">
        <v>60</v>
      </c>
      <c r="E40" s="31"/>
      <c r="F40" s="46"/>
      <c r="G40" s="43" t="str">
        <f t="shared" si="0"/>
        <v/>
      </c>
      <c r="H40" s="17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s="18" customFormat="1" ht="30" customHeight="1">
      <c r="A41" s="13"/>
      <c r="B41" s="25" t="s">
        <v>61</v>
      </c>
      <c r="C41" s="39" t="s">
        <v>62</v>
      </c>
      <c r="D41" s="28" t="s">
        <v>63</v>
      </c>
      <c r="E41" s="31"/>
      <c r="F41" s="46"/>
      <c r="G41" s="43" t="str">
        <f t="shared" si="0"/>
        <v/>
      </c>
      <c r="H41" s="17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s="18" customFormat="1" ht="30" customHeight="1">
      <c r="A42" s="13"/>
      <c r="B42" s="32" t="s">
        <v>64</v>
      </c>
      <c r="C42" s="47" t="s">
        <v>65</v>
      </c>
      <c r="D42" s="48">
        <v>0.5</v>
      </c>
      <c r="E42" s="49"/>
      <c r="F42" s="50"/>
      <c r="G42" s="51" t="str">
        <f t="shared" si="0"/>
        <v/>
      </c>
      <c r="H42" s="17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>
      <c r="A43" s="3"/>
      <c r="B43" s="4"/>
      <c r="C43" s="4"/>
      <c r="D43" s="4"/>
      <c r="E43" s="4"/>
      <c r="F43" s="4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18" customFormat="1" ht="30" customHeight="1">
      <c r="A44" s="13"/>
      <c r="B44" s="17"/>
      <c r="C44" s="17" t="s">
        <v>66</v>
      </c>
      <c r="D44" s="17"/>
      <c r="E44" s="17"/>
      <c r="F44" s="30">
        <f>SUM(F28:F42)</f>
        <v>0</v>
      </c>
      <c r="G44" s="30">
        <f>SUM(G28:G42)</f>
        <v>0</v>
      </c>
      <c r="H44" s="52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s="18" customFormat="1" ht="24" customHeight="1">
      <c r="A45" s="13"/>
      <c r="B45" s="17"/>
      <c r="C45" s="17"/>
      <c r="D45" s="17"/>
      <c r="E45" s="17"/>
      <c r="F45" s="11" t="s">
        <v>67</v>
      </c>
      <c r="G45" s="11" t="s">
        <v>68</v>
      </c>
      <c r="H45" s="5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s="18" customFormat="1" ht="60.75" customHeight="1">
      <c r="A46" s="13"/>
      <c r="B46" s="17"/>
      <c r="C46" s="17"/>
      <c r="D46" s="17"/>
      <c r="E46" s="17"/>
      <c r="F46" s="17"/>
      <c r="G46" s="13"/>
      <c r="H46" s="5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s="18" customFormat="1" ht="41.25" customHeight="1">
      <c r="A47" s="13"/>
      <c r="B47" s="17"/>
      <c r="C47" s="17"/>
      <c r="D47" s="17"/>
      <c r="E47" s="17"/>
      <c r="F47" s="17"/>
      <c r="G47" s="13"/>
      <c r="H47" s="5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9" customHeight="1">
      <c r="A48" s="3"/>
      <c r="B48" s="4"/>
      <c r="C48" s="4"/>
      <c r="D48" s="4"/>
      <c r="E48" s="4"/>
      <c r="F48" s="4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3.8">
      <c r="A49" s="3"/>
      <c r="B49" s="14" t="s">
        <v>69</v>
      </c>
      <c r="C49" s="54" t="s">
        <v>70</v>
      </c>
      <c r="D49" s="137" t="s">
        <v>71</v>
      </c>
      <c r="E49" s="137"/>
      <c r="F49" s="137"/>
      <c r="G49" s="137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"/>
      <c r="B50" s="4"/>
      <c r="C50" s="4"/>
      <c r="D50" s="4"/>
      <c r="E50" s="4"/>
      <c r="F50" s="4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s="12" customFormat="1" ht="45" customHeight="1">
      <c r="A51" s="10"/>
      <c r="B51" s="55" t="s">
        <v>21</v>
      </c>
      <c r="C51" s="56" t="s">
        <v>10</v>
      </c>
      <c r="D51" s="57" t="s">
        <v>72</v>
      </c>
      <c r="E51" s="24" t="s">
        <v>73</v>
      </c>
      <c r="F51" s="24" t="s">
        <v>74</v>
      </c>
      <c r="G51" s="24" t="s">
        <v>75</v>
      </c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2" customFormat="1" ht="23.1" customHeight="1">
      <c r="A52" s="10"/>
      <c r="B52" s="25" t="s">
        <v>76</v>
      </c>
      <c r="C52" s="39" t="s">
        <v>77</v>
      </c>
      <c r="D52" s="58">
        <v>0.95</v>
      </c>
      <c r="E52" s="59"/>
      <c r="F52" s="60"/>
      <c r="G52" s="61" t="str">
        <f t="shared" ref="G52:G76" si="1">IF(ISERROR(E52*F52),"",IF(E52*F52=0,"",E52*F52))</f>
        <v/>
      </c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s="12" customFormat="1" ht="23.1" customHeight="1">
      <c r="A53" s="10"/>
      <c r="B53" s="25" t="s">
        <v>78</v>
      </c>
      <c r="C53" s="39" t="s">
        <v>79</v>
      </c>
      <c r="D53" s="58">
        <v>0.9</v>
      </c>
      <c r="E53" s="62"/>
      <c r="F53" s="63"/>
      <c r="G53" s="61" t="str">
        <f t="shared" si="1"/>
        <v/>
      </c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12" customFormat="1" ht="23.1" customHeight="1">
      <c r="A54" s="10"/>
      <c r="B54" s="25" t="s">
        <v>80</v>
      </c>
      <c r="C54" s="39" t="s">
        <v>81</v>
      </c>
      <c r="D54" s="58">
        <v>0.7</v>
      </c>
      <c r="E54" s="62"/>
      <c r="F54" s="63"/>
      <c r="G54" s="61" t="str">
        <f t="shared" si="1"/>
        <v/>
      </c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12" customFormat="1" ht="23.1" customHeight="1">
      <c r="A55" s="10"/>
      <c r="B55" s="25" t="s">
        <v>82</v>
      </c>
      <c r="C55" s="39" t="s">
        <v>83</v>
      </c>
      <c r="D55" s="58">
        <v>0.8</v>
      </c>
      <c r="E55" s="62"/>
      <c r="F55" s="63"/>
      <c r="G55" s="61" t="str">
        <f t="shared" si="1"/>
        <v/>
      </c>
      <c r="H55" s="11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s="12" customFormat="1" ht="30" customHeight="1">
      <c r="A56" s="10"/>
      <c r="B56" s="25" t="s">
        <v>84</v>
      </c>
      <c r="C56" s="39" t="s">
        <v>85</v>
      </c>
      <c r="D56" s="58">
        <v>0.9</v>
      </c>
      <c r="E56" s="62"/>
      <c r="F56" s="63"/>
      <c r="G56" s="61" t="str">
        <f t="shared" si="1"/>
        <v/>
      </c>
      <c r="H56" s="11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s="12" customFormat="1" ht="30" customHeight="1">
      <c r="A57" s="10"/>
      <c r="B57" s="25" t="s">
        <v>86</v>
      </c>
      <c r="C57" s="39" t="s">
        <v>87</v>
      </c>
      <c r="D57" s="58">
        <v>0.85</v>
      </c>
      <c r="E57" s="62"/>
      <c r="F57" s="63"/>
      <c r="G57" s="61" t="str">
        <f t="shared" si="1"/>
        <v/>
      </c>
      <c r="H57" s="11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s="12" customFormat="1" ht="23.1" customHeight="1">
      <c r="A58" s="10"/>
      <c r="B58" s="25" t="s">
        <v>88</v>
      </c>
      <c r="C58" s="39" t="s">
        <v>89</v>
      </c>
      <c r="D58" s="58">
        <v>0.9</v>
      </c>
      <c r="E58" s="62"/>
      <c r="F58" s="63"/>
      <c r="G58" s="61" t="str">
        <f t="shared" si="1"/>
        <v/>
      </c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s="12" customFormat="1" ht="23.1" customHeight="1">
      <c r="A59" s="10"/>
      <c r="B59" s="25" t="s">
        <v>90</v>
      </c>
      <c r="C59" s="39" t="s">
        <v>91</v>
      </c>
      <c r="D59" s="58">
        <v>0.9</v>
      </c>
      <c r="E59" s="62"/>
      <c r="F59" s="63"/>
      <c r="G59" s="61" t="str">
        <f t="shared" si="1"/>
        <v/>
      </c>
      <c r="H59" s="1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s="12" customFormat="1" ht="23.1" customHeight="1">
      <c r="A60" s="10"/>
      <c r="B60" s="25" t="s">
        <v>92</v>
      </c>
      <c r="C60" s="39" t="s">
        <v>93</v>
      </c>
      <c r="D60" s="64" t="s">
        <v>94</v>
      </c>
      <c r="E60" s="65"/>
      <c r="F60" s="63"/>
      <c r="G60" s="61" t="str">
        <f t="shared" si="1"/>
        <v/>
      </c>
      <c r="H60" s="1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s="12" customFormat="1" ht="23.1" customHeight="1">
      <c r="A61" s="10"/>
      <c r="B61" s="25" t="s">
        <v>95</v>
      </c>
      <c r="C61" s="39" t="s">
        <v>96</v>
      </c>
      <c r="D61" s="64" t="s">
        <v>94</v>
      </c>
      <c r="E61" s="65"/>
      <c r="F61" s="63"/>
      <c r="G61" s="61" t="str">
        <f t="shared" si="1"/>
        <v/>
      </c>
      <c r="H61" s="11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s="12" customFormat="1" ht="23.1" customHeight="1">
      <c r="A62" s="10"/>
      <c r="B62" s="25" t="s">
        <v>97</v>
      </c>
      <c r="C62" s="39" t="s">
        <v>98</v>
      </c>
      <c r="D62" s="58">
        <v>0.7</v>
      </c>
      <c r="E62" s="62"/>
      <c r="F62" s="63"/>
      <c r="G62" s="61" t="str">
        <f t="shared" si="1"/>
        <v/>
      </c>
      <c r="H62" s="11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s="12" customFormat="1" ht="23.1" customHeight="1">
      <c r="A63" s="10"/>
      <c r="B63" s="25" t="s">
        <v>99</v>
      </c>
      <c r="C63" s="39" t="s">
        <v>100</v>
      </c>
      <c r="D63" s="58">
        <v>0.8</v>
      </c>
      <c r="E63" s="62"/>
      <c r="F63" s="63"/>
      <c r="G63" s="61" t="str">
        <f t="shared" si="1"/>
        <v/>
      </c>
      <c r="H63" s="11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s="12" customFormat="1" ht="23.1" customHeight="1">
      <c r="A64" s="10"/>
      <c r="B64" s="25" t="s">
        <v>101</v>
      </c>
      <c r="C64" s="39" t="s">
        <v>102</v>
      </c>
      <c r="D64" s="58">
        <v>0.7</v>
      </c>
      <c r="E64" s="62"/>
      <c r="F64" s="63"/>
      <c r="G64" s="61" t="str">
        <f t="shared" si="1"/>
        <v/>
      </c>
      <c r="H64" s="11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s="12" customFormat="1" ht="23.1" customHeight="1">
      <c r="A65" s="10"/>
      <c r="B65" s="25" t="s">
        <v>103</v>
      </c>
      <c r="C65" s="39" t="s">
        <v>104</v>
      </c>
      <c r="D65" s="58">
        <v>0.7</v>
      </c>
      <c r="E65" s="62"/>
      <c r="F65" s="63"/>
      <c r="G65" s="61" t="str">
        <f t="shared" si="1"/>
        <v/>
      </c>
      <c r="H65" s="1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s="12" customFormat="1" ht="23.1" customHeight="1">
      <c r="A66" s="10"/>
      <c r="B66" s="25" t="s">
        <v>105</v>
      </c>
      <c r="C66" s="39" t="s">
        <v>106</v>
      </c>
      <c r="D66" s="58">
        <v>0.4</v>
      </c>
      <c r="E66" s="62"/>
      <c r="F66" s="63"/>
      <c r="G66" s="61" t="str">
        <f t="shared" si="1"/>
        <v/>
      </c>
      <c r="H66" s="11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s="12" customFormat="1" ht="23.1" customHeight="1">
      <c r="A67" s="10"/>
      <c r="B67" s="25" t="s">
        <v>107</v>
      </c>
      <c r="C67" s="39" t="s">
        <v>108</v>
      </c>
      <c r="D67" s="58">
        <v>0.35</v>
      </c>
      <c r="E67" s="62"/>
      <c r="F67" s="63"/>
      <c r="G67" s="61" t="str">
        <f t="shared" si="1"/>
        <v/>
      </c>
      <c r="H67" s="11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s="12" customFormat="1" ht="23.1" customHeight="1">
      <c r="A68" s="10"/>
      <c r="B68" s="25" t="s">
        <v>109</v>
      </c>
      <c r="C68" s="39" t="s">
        <v>110</v>
      </c>
      <c r="D68" s="58">
        <v>0.30000000000000004</v>
      </c>
      <c r="E68" s="62"/>
      <c r="F68" s="63"/>
      <c r="G68" s="61" t="str">
        <f t="shared" si="1"/>
        <v/>
      </c>
      <c r="H68" s="11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s="12" customFormat="1" ht="23.1" customHeight="1">
      <c r="A69" s="10"/>
      <c r="B69" s="25" t="s">
        <v>111</v>
      </c>
      <c r="C69" s="39" t="s">
        <v>112</v>
      </c>
      <c r="D69" s="58">
        <v>0.2</v>
      </c>
      <c r="E69" s="62"/>
      <c r="F69" s="63"/>
      <c r="G69" s="61" t="str">
        <f t="shared" si="1"/>
        <v/>
      </c>
      <c r="H69" s="11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s="12" customFormat="1" ht="30" customHeight="1">
      <c r="A70" s="10"/>
      <c r="B70" s="25" t="s">
        <v>113</v>
      </c>
      <c r="C70" s="39" t="s">
        <v>114</v>
      </c>
      <c r="D70" s="64" t="s">
        <v>51</v>
      </c>
      <c r="E70" s="65"/>
      <c r="F70" s="63"/>
      <c r="G70" s="61" t="str">
        <f t="shared" si="1"/>
        <v/>
      </c>
      <c r="H70" s="11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s="12" customFormat="1" ht="30" customHeight="1">
      <c r="A71" s="10"/>
      <c r="B71" s="25" t="s">
        <v>115</v>
      </c>
      <c r="C71" s="39" t="s">
        <v>116</v>
      </c>
      <c r="D71" s="64" t="s">
        <v>63</v>
      </c>
      <c r="E71" s="65"/>
      <c r="F71" s="63"/>
      <c r="G71" s="61" t="str">
        <f t="shared" si="1"/>
        <v/>
      </c>
      <c r="H71" s="11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23.1" customHeight="1">
      <c r="A72" s="3"/>
      <c r="B72" s="25" t="s">
        <v>117</v>
      </c>
      <c r="C72" s="39" t="s">
        <v>118</v>
      </c>
      <c r="D72" s="58">
        <v>1</v>
      </c>
      <c r="E72" s="62"/>
      <c r="F72" s="46"/>
      <c r="G72" s="61" t="str">
        <f t="shared" si="1"/>
        <v/>
      </c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23.1" customHeight="1">
      <c r="A73" s="3"/>
      <c r="B73" s="25" t="s">
        <v>119</v>
      </c>
      <c r="C73" s="39" t="s">
        <v>120</v>
      </c>
      <c r="D73" s="58">
        <v>1</v>
      </c>
      <c r="E73" s="62"/>
      <c r="F73" s="46"/>
      <c r="G73" s="61" t="str">
        <f t="shared" si="1"/>
        <v/>
      </c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23.1" customHeight="1">
      <c r="A74" s="3"/>
      <c r="B74" s="25" t="s">
        <v>121</v>
      </c>
      <c r="C74" s="39" t="s">
        <v>122</v>
      </c>
      <c r="D74" s="64" t="s">
        <v>94</v>
      </c>
      <c r="E74" s="65"/>
      <c r="F74" s="46"/>
      <c r="G74" s="61" t="str">
        <f t="shared" si="1"/>
        <v/>
      </c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50.1" customHeight="1">
      <c r="A75" s="3"/>
      <c r="B75" s="25" t="s">
        <v>123</v>
      </c>
      <c r="C75" s="39" t="s">
        <v>124</v>
      </c>
      <c r="D75" s="58">
        <v>0.95</v>
      </c>
      <c r="E75" s="62"/>
      <c r="F75" s="46"/>
      <c r="G75" s="61" t="str">
        <f t="shared" si="1"/>
        <v/>
      </c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30" customHeight="1">
      <c r="A76" s="3"/>
      <c r="B76" s="32" t="s">
        <v>125</v>
      </c>
      <c r="C76" s="47" t="s">
        <v>126</v>
      </c>
      <c r="D76" s="66">
        <v>0.95</v>
      </c>
      <c r="E76" s="67"/>
      <c r="F76" s="50"/>
      <c r="G76" s="68" t="str">
        <f t="shared" si="1"/>
        <v/>
      </c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A77" s="3"/>
      <c r="B77" s="4"/>
      <c r="C77" s="4"/>
      <c r="D77" s="4"/>
      <c r="E77" s="4"/>
      <c r="F77" s="4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s="18" customFormat="1" ht="24" customHeight="1">
      <c r="A78" s="13"/>
      <c r="B78" s="17"/>
      <c r="C78" s="17" t="s">
        <v>66</v>
      </c>
      <c r="D78" s="17"/>
      <c r="E78" s="17"/>
      <c r="F78" s="30">
        <f>SUM(F52:F76)</f>
        <v>0</v>
      </c>
      <c r="G78" s="30">
        <f>SUM(G52:G76)</f>
        <v>0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ht="26.25" customHeight="1">
      <c r="A79" s="3"/>
      <c r="B79" s="3"/>
      <c r="C79" s="4"/>
      <c r="D79" s="4"/>
      <c r="E79" s="4"/>
      <c r="F79" s="11" t="s">
        <v>127</v>
      </c>
      <c r="G79" s="11" t="s">
        <v>128</v>
      </c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A80" s="3"/>
      <c r="B80" s="4"/>
      <c r="C80" s="54" t="s">
        <v>129</v>
      </c>
      <c r="D80" s="54"/>
      <c r="E80" s="4"/>
      <c r="F80" s="4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>
      <c r="A81" s="3"/>
      <c r="B81" s="4"/>
      <c r="C81" s="4"/>
      <c r="D81" s="4"/>
      <c r="E81" s="4"/>
      <c r="F81" s="4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s="18" customFormat="1" ht="23.1" customHeight="1">
      <c r="A82" s="13"/>
      <c r="B82" s="37" t="s">
        <v>9</v>
      </c>
      <c r="C82" s="37" t="s">
        <v>10</v>
      </c>
      <c r="D82" s="69"/>
      <c r="E82" s="70" t="s">
        <v>130</v>
      </c>
      <c r="F82" s="138" t="s">
        <v>131</v>
      </c>
      <c r="G82" s="13"/>
      <c r="H82" s="17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s="18" customFormat="1" ht="23.1" customHeight="1">
      <c r="A83" s="13"/>
      <c r="B83" s="71">
        <v>3</v>
      </c>
      <c r="C83" s="72" t="s">
        <v>132</v>
      </c>
      <c r="D83" s="73"/>
      <c r="E83" s="40">
        <v>0.60000000000000009</v>
      </c>
      <c r="F83" s="138"/>
      <c r="G83" s="13"/>
      <c r="H83" s="17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s="18" customFormat="1" ht="23.1" customHeight="1">
      <c r="A84" s="13"/>
      <c r="B84" s="25">
        <v>2</v>
      </c>
      <c r="C84" s="74" t="s">
        <v>133</v>
      </c>
      <c r="D84" s="75"/>
      <c r="E84" s="44">
        <v>0.8</v>
      </c>
      <c r="F84" s="30">
        <v>1</v>
      </c>
      <c r="G84" s="13"/>
      <c r="H84" s="17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s="18" customFormat="1" ht="23.1" customHeight="1">
      <c r="A85" s="13"/>
      <c r="B85" s="32">
        <v>1</v>
      </c>
      <c r="C85" s="76" t="s">
        <v>134</v>
      </c>
      <c r="D85" s="77"/>
      <c r="E85" s="48">
        <v>1</v>
      </c>
      <c r="F85" s="78"/>
      <c r="G85" s="13"/>
      <c r="H85" s="17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>
      <c r="A86" s="3"/>
      <c r="B86" s="4"/>
      <c r="C86" s="4"/>
      <c r="D86" s="4"/>
      <c r="E86" s="4"/>
      <c r="F86" s="4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>
      <c r="A87" s="3"/>
      <c r="B87" s="79" t="s">
        <v>130</v>
      </c>
      <c r="C87" s="54" t="s">
        <v>135</v>
      </c>
      <c r="D87" s="54"/>
      <c r="E87" s="4"/>
      <c r="F87" s="4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3.75" customHeight="1">
      <c r="A88" s="3"/>
      <c r="B88" s="79"/>
      <c r="C88" s="54"/>
      <c r="D88" s="54"/>
      <c r="E88" s="4"/>
      <c r="F88" s="4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s="18" customFormat="1" ht="15.9" customHeight="1">
      <c r="A89" s="13"/>
      <c r="B89" s="139" t="s">
        <v>136</v>
      </c>
      <c r="C89" s="139"/>
      <c r="D89" s="80"/>
      <c r="E89" s="23" t="s">
        <v>137</v>
      </c>
      <c r="F89" s="17"/>
      <c r="G89" s="13"/>
      <c r="H89" s="17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s="18" customFormat="1" ht="15.9" customHeight="1">
      <c r="A90" s="13"/>
      <c r="B90" s="140" t="s">
        <v>138</v>
      </c>
      <c r="C90" s="140"/>
      <c r="D90" s="81"/>
      <c r="E90" s="82">
        <v>0.14000000000000001</v>
      </c>
      <c r="F90" s="17"/>
      <c r="G90" s="13"/>
      <c r="H90" s="17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s="18" customFormat="1" ht="15.9" customHeight="1">
      <c r="A91" s="13"/>
      <c r="B91" s="141" t="s">
        <v>139</v>
      </c>
      <c r="C91" s="141"/>
      <c r="D91" s="83"/>
      <c r="E91" s="84">
        <v>0.04</v>
      </c>
      <c r="F91" s="17"/>
      <c r="G91" s="13"/>
      <c r="H91" s="17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s="18" customFormat="1" ht="15.9" customHeight="1">
      <c r="A92" s="13"/>
      <c r="B92" s="141" t="s">
        <v>140</v>
      </c>
      <c r="C92" s="141"/>
      <c r="D92" s="83"/>
      <c r="E92" s="84">
        <v>7.0000000000000007E-2</v>
      </c>
      <c r="F92" s="17"/>
      <c r="G92" s="13"/>
      <c r="H92" s="17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s="18" customFormat="1" ht="15.9" customHeight="1">
      <c r="A93" s="13"/>
      <c r="B93" s="141" t="s">
        <v>141</v>
      </c>
      <c r="C93" s="141"/>
      <c r="D93" s="83"/>
      <c r="E93" s="84">
        <v>0.26</v>
      </c>
      <c r="F93" s="17"/>
      <c r="G93" s="13"/>
      <c r="H93" s="17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s="18" customFormat="1" ht="15.9" customHeight="1">
      <c r="A94" s="13"/>
      <c r="B94" s="141" t="s">
        <v>142</v>
      </c>
      <c r="C94" s="141"/>
      <c r="D94" s="83"/>
      <c r="E94" s="84">
        <v>0.1</v>
      </c>
      <c r="F94" s="17"/>
      <c r="G94" s="13"/>
      <c r="H94" s="17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s="18" customFormat="1" ht="15.9" customHeight="1">
      <c r="A95" s="13"/>
      <c r="B95" s="141" t="s">
        <v>143</v>
      </c>
      <c r="C95" s="141"/>
      <c r="D95" s="83"/>
      <c r="E95" s="84">
        <v>0.22</v>
      </c>
      <c r="F95" s="17"/>
      <c r="G95" s="13"/>
      <c r="H95" s="17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s="18" customFormat="1" ht="15.9" customHeight="1">
      <c r="A96" s="13"/>
      <c r="B96" s="141" t="s">
        <v>144</v>
      </c>
      <c r="C96" s="141"/>
      <c r="D96" s="83"/>
      <c r="E96" s="84">
        <v>0.30000000000000004</v>
      </c>
      <c r="F96" s="17"/>
      <c r="G96" s="13"/>
      <c r="H96" s="17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s="18" customFormat="1" ht="15.9" customHeight="1">
      <c r="A97" s="13"/>
      <c r="B97" s="141" t="s">
        <v>145</v>
      </c>
      <c r="C97" s="141"/>
      <c r="D97" s="83"/>
      <c r="E97" s="84">
        <v>0.2</v>
      </c>
      <c r="F97" s="17"/>
      <c r="G97" s="13"/>
      <c r="H97" s="17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s="18" customFormat="1" ht="15.9" customHeight="1">
      <c r="A98" s="13"/>
      <c r="B98" s="141" t="s">
        <v>146</v>
      </c>
      <c r="C98" s="141"/>
      <c r="D98" s="83"/>
      <c r="E98" s="84">
        <v>0.26</v>
      </c>
      <c r="F98" s="17"/>
      <c r="G98" s="13"/>
      <c r="H98" s="17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s="18" customFormat="1" ht="15.9" customHeight="1">
      <c r="A99" s="13"/>
      <c r="B99" s="141" t="s">
        <v>147</v>
      </c>
      <c r="C99" s="141"/>
      <c r="D99" s="83"/>
      <c r="E99" s="84">
        <v>0.2</v>
      </c>
      <c r="F99" s="17"/>
      <c r="G99" s="13"/>
      <c r="H99" s="17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>
      <c r="A100" s="3"/>
      <c r="B100" s="4"/>
      <c r="C100" s="4"/>
      <c r="D100" s="4"/>
      <c r="E100" s="4"/>
      <c r="F100" s="4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>
      <c r="A101" s="3"/>
      <c r="B101" s="142" t="s">
        <v>148</v>
      </c>
      <c r="C101" s="142"/>
      <c r="D101" s="142"/>
      <c r="E101" s="4"/>
      <c r="F101" s="4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>
      <c r="A102" s="3"/>
      <c r="B102" s="4"/>
      <c r="C102" s="4"/>
      <c r="D102" s="4"/>
      <c r="E102" s="4"/>
      <c r="F102" s="4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>
      <c r="A103" s="3"/>
      <c r="B103" s="4"/>
      <c r="C103" s="4"/>
      <c r="D103" s="4"/>
      <c r="E103" s="143"/>
      <c r="F103" s="143"/>
      <c r="G103" s="143"/>
      <c r="H103" s="8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>
      <c r="A104" s="3"/>
      <c r="B104" s="4"/>
      <c r="C104" s="4"/>
      <c r="D104" s="4"/>
      <c r="E104" s="85"/>
      <c r="F104" s="85"/>
      <c r="G104" s="86"/>
      <c r="H104" s="85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>
      <c r="A105" s="3"/>
      <c r="B105" s="4"/>
      <c r="C105" s="4"/>
      <c r="D105" s="4"/>
      <c r="E105" s="85"/>
      <c r="F105" s="85"/>
      <c r="G105" s="86"/>
      <c r="H105" s="8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>
      <c r="A106" s="3"/>
      <c r="B106" s="4"/>
      <c r="C106" s="4"/>
      <c r="D106" s="4"/>
      <c r="E106" s="85"/>
      <c r="F106" s="85"/>
      <c r="G106" s="86"/>
      <c r="H106" s="85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>
      <c r="A107" s="3"/>
      <c r="B107" s="4"/>
      <c r="C107" s="4"/>
      <c r="D107" s="4"/>
      <c r="E107" s="85"/>
      <c r="F107" s="85"/>
      <c r="G107" s="86"/>
      <c r="H107" s="85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>
      <c r="A108" s="3"/>
      <c r="B108" s="4"/>
      <c r="C108" s="4"/>
      <c r="D108" s="4"/>
      <c r="E108" s="85"/>
      <c r="F108" s="85"/>
      <c r="G108" s="86"/>
      <c r="H108" s="85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>
      <c r="A109" s="3"/>
      <c r="B109" s="4"/>
      <c r="C109" s="4"/>
      <c r="D109" s="4"/>
      <c r="E109" s="4"/>
      <c r="F109" s="4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>
      <c r="A110" s="3"/>
      <c r="B110" s="4"/>
      <c r="C110" s="4"/>
      <c r="D110" s="4"/>
      <c r="E110" s="4"/>
      <c r="F110" s="4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>
      <c r="A111" s="3"/>
      <c r="B111" s="4"/>
      <c r="C111" s="4"/>
      <c r="D111" s="4"/>
      <c r="E111" s="4"/>
      <c r="F111" s="4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>
      <c r="A112" s="3"/>
      <c r="B112" s="4"/>
      <c r="C112" s="4"/>
      <c r="D112" s="4"/>
      <c r="E112" s="4"/>
      <c r="F112" s="4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>
      <c r="A113" s="3"/>
      <c r="B113" s="4"/>
      <c r="C113" s="4"/>
      <c r="D113" s="4"/>
      <c r="E113" s="4"/>
      <c r="F113" s="4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>
      <c r="A114" s="3"/>
      <c r="B114" s="4"/>
      <c r="C114" s="4"/>
      <c r="D114" s="4"/>
      <c r="E114" s="4"/>
      <c r="F114" s="4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>
      <c r="A115" s="3"/>
      <c r="B115" s="4"/>
      <c r="C115" s="4"/>
      <c r="D115" s="4"/>
      <c r="E115" s="4"/>
      <c r="F115" s="4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>
      <c r="A116" s="3"/>
      <c r="B116" s="4"/>
      <c r="C116" s="4"/>
      <c r="D116" s="4"/>
      <c r="E116" s="4"/>
      <c r="F116" s="4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>
      <c r="A117" s="3"/>
      <c r="B117" s="4"/>
      <c r="C117" s="4"/>
      <c r="D117" s="4"/>
      <c r="E117" s="4"/>
      <c r="F117" s="4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>
      <c r="A118" s="3"/>
      <c r="B118" s="4"/>
      <c r="C118" s="4"/>
      <c r="D118" s="4"/>
      <c r="E118" s="4"/>
      <c r="F118" s="4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>
      <c r="A119" s="3"/>
      <c r="B119" s="4"/>
      <c r="C119" s="4"/>
      <c r="D119" s="4"/>
      <c r="E119" s="4"/>
      <c r="F119" s="4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>
      <c r="A120" s="3"/>
      <c r="B120" s="4"/>
      <c r="C120" s="4"/>
      <c r="D120" s="4"/>
      <c r="E120" s="4"/>
      <c r="F120" s="4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>
      <c r="A121" s="3"/>
      <c r="B121" s="4"/>
      <c r="C121" s="4"/>
      <c r="D121" s="4"/>
      <c r="E121" s="4"/>
      <c r="F121" s="4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>
      <c r="A122" s="3"/>
      <c r="B122" s="4"/>
      <c r="C122" s="4"/>
      <c r="D122" s="4"/>
      <c r="E122" s="4"/>
      <c r="F122" s="4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>
      <c r="A123" s="3"/>
      <c r="B123" s="4"/>
      <c r="C123" s="4"/>
      <c r="D123" s="4"/>
      <c r="E123" s="4"/>
      <c r="F123" s="4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>
      <c r="A124" s="3"/>
      <c r="B124" s="4"/>
      <c r="C124" s="4"/>
      <c r="D124" s="4"/>
      <c r="E124" s="4"/>
      <c r="F124" s="4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>
      <c r="A125" s="3"/>
      <c r="B125" s="4"/>
      <c r="C125" s="4"/>
      <c r="D125" s="4"/>
      <c r="E125" s="4"/>
      <c r="F125" s="4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>
      <c r="A126" s="3"/>
      <c r="B126" s="4"/>
      <c r="C126" s="4"/>
      <c r="D126" s="4"/>
      <c r="E126" s="4"/>
      <c r="F126" s="4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>
      <c r="A127" s="3"/>
      <c r="B127" s="4"/>
      <c r="C127" s="4"/>
      <c r="D127" s="4"/>
      <c r="E127" s="4"/>
      <c r="F127" s="4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>
      <c r="A128" s="3"/>
      <c r="B128" s="4"/>
      <c r="C128" s="4"/>
      <c r="D128" s="4"/>
      <c r="E128" s="4"/>
      <c r="F128" s="4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>
      <c r="A129" s="3"/>
      <c r="B129" s="4"/>
      <c r="C129" s="4"/>
      <c r="D129" s="4"/>
      <c r="E129" s="4"/>
      <c r="F129" s="4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>
      <c r="A130" s="3"/>
      <c r="B130" s="4"/>
      <c r="C130" s="4"/>
      <c r="D130" s="4"/>
      <c r="E130" s="4"/>
      <c r="F130" s="4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>
      <c r="A131" s="3"/>
      <c r="B131" s="4"/>
      <c r="C131" s="4"/>
      <c r="D131" s="4"/>
      <c r="E131" s="4"/>
      <c r="F131" s="4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>
      <c r="A132" s="3"/>
      <c r="B132" s="4"/>
      <c r="C132" s="4"/>
      <c r="D132" s="4"/>
      <c r="E132" s="4"/>
      <c r="F132" s="4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>
      <c r="A133" s="3"/>
      <c r="B133" s="4"/>
      <c r="C133" s="4"/>
      <c r="D133" s="4"/>
      <c r="E133" s="4"/>
      <c r="F133" s="4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>
      <c r="A134" s="3"/>
      <c r="B134" s="4"/>
      <c r="C134" s="4"/>
      <c r="D134" s="4"/>
      <c r="E134" s="4"/>
      <c r="F134" s="4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>
      <c r="A135" s="3"/>
      <c r="B135" s="4"/>
      <c r="C135" s="4"/>
      <c r="D135" s="4"/>
      <c r="E135" s="4"/>
      <c r="F135" s="4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>
      <c r="A136" s="3"/>
      <c r="B136" s="4"/>
      <c r="C136" s="4"/>
      <c r="D136" s="4"/>
      <c r="E136" s="4"/>
      <c r="F136" s="4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</sheetData>
  <mergeCells count="23">
    <mergeCell ref="B96:C96"/>
    <mergeCell ref="B97:C97"/>
    <mergeCell ref="B98:C98"/>
    <mergeCell ref="B99:C99"/>
    <mergeCell ref="B101:D101"/>
    <mergeCell ref="E103:G103"/>
    <mergeCell ref="B90:C90"/>
    <mergeCell ref="B91:C91"/>
    <mergeCell ref="B92:C92"/>
    <mergeCell ref="B93:C93"/>
    <mergeCell ref="B94:C94"/>
    <mergeCell ref="B95:C95"/>
    <mergeCell ref="B6:G6"/>
    <mergeCell ref="B12:E12"/>
    <mergeCell ref="D25:G25"/>
    <mergeCell ref="D49:G49"/>
    <mergeCell ref="F82:F83"/>
    <mergeCell ref="B89:C89"/>
    <mergeCell ref="B2:C2"/>
    <mergeCell ref="D2:G2"/>
    <mergeCell ref="B3:G3"/>
    <mergeCell ref="B4:G4"/>
    <mergeCell ref="B5:G5"/>
  </mergeCells>
  <printOptions horizontalCentered="1"/>
  <pageMargins left="0.19652777777777777" right="0.19652777777777777" top="0.59027777777777779" bottom="0.59027777777777768" header="0.51180555555555551" footer="0.51180555555555551"/>
  <pageSetup paperSize="9" scale="63" firstPageNumber="0" orientation="portrait" horizontalDpi="300" verticalDpi="300" r:id="rId1"/>
  <headerFooter alignWithMargins="0">
    <oddFooter>&amp;CPagina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2"/>
  <sheetViews>
    <sheetView zoomScale="75" zoomScaleNormal="75" workbookViewId="0">
      <selection activeCell="J57" sqref="J57"/>
    </sheetView>
  </sheetViews>
  <sheetFormatPr defaultColWidth="9.109375" defaultRowHeight="13.2"/>
  <cols>
    <col min="1" max="1" width="5.6640625" style="87" customWidth="1"/>
    <col min="2" max="2" width="63.109375" style="87" customWidth="1"/>
    <col min="3" max="3" width="7.33203125" style="88" customWidth="1"/>
    <col min="4" max="4" width="6.109375" style="87" customWidth="1"/>
    <col min="5" max="5" width="17" style="88" customWidth="1"/>
    <col min="6" max="6" width="6.109375" style="88" customWidth="1"/>
    <col min="7" max="7" width="4" style="88" customWidth="1"/>
    <col min="8" max="8" width="9.109375" style="87"/>
    <col min="9" max="9" width="2.109375" style="87" customWidth="1"/>
    <col min="10" max="10" width="9.109375" style="87"/>
    <col min="11" max="11" width="17" style="87" customWidth="1"/>
    <col min="12" max="12" width="19.88671875" style="87" customWidth="1"/>
    <col min="13" max="13" width="9.109375" style="87"/>
    <col min="14" max="14" width="15.33203125" style="87" customWidth="1"/>
    <col min="15" max="16384" width="9.109375" style="87"/>
  </cols>
  <sheetData>
    <row r="1" spans="1:19">
      <c r="A1" s="3"/>
      <c r="B1" s="89"/>
      <c r="C1" s="90"/>
      <c r="D1" s="89"/>
      <c r="E1" s="90"/>
      <c r="F1" s="4"/>
      <c r="G1" s="4"/>
      <c r="H1" s="3"/>
      <c r="I1" s="3"/>
      <c r="J1" s="3"/>
      <c r="K1" s="3"/>
      <c r="L1" s="3"/>
      <c r="M1" s="89"/>
      <c r="N1" s="89"/>
      <c r="O1" s="89"/>
      <c r="P1" s="89"/>
      <c r="Q1" s="89"/>
      <c r="R1" s="89"/>
      <c r="S1" s="89"/>
    </row>
    <row r="2" spans="1:19" ht="18.75" customHeight="1">
      <c r="A2" s="144"/>
      <c r="B2" s="144"/>
      <c r="C2" s="144"/>
      <c r="D2" s="144"/>
      <c r="E2" s="144"/>
      <c r="F2" s="4"/>
      <c r="G2" s="4"/>
      <c r="H2" s="3"/>
      <c r="I2" s="3"/>
      <c r="J2" s="3"/>
      <c r="K2" s="3"/>
      <c r="L2" s="3"/>
      <c r="M2" s="89"/>
      <c r="N2" s="89"/>
      <c r="O2" s="89"/>
      <c r="P2" s="89"/>
      <c r="Q2" s="89"/>
      <c r="R2" s="89"/>
      <c r="S2" s="89"/>
    </row>
    <row r="3" spans="1:19">
      <c r="A3" s="3"/>
      <c r="B3" s="3"/>
      <c r="C3" s="4"/>
      <c r="D3" s="3"/>
      <c r="E3" s="92"/>
      <c r="F3" s="4"/>
      <c r="G3" s="4"/>
      <c r="H3" s="3"/>
      <c r="I3" s="3"/>
      <c r="J3" s="3"/>
      <c r="K3" s="3"/>
      <c r="L3" s="3"/>
      <c r="M3" s="89"/>
      <c r="N3" s="89"/>
      <c r="O3" s="89"/>
      <c r="P3" s="89"/>
      <c r="Q3" s="89"/>
      <c r="R3" s="89"/>
      <c r="S3" s="89"/>
    </row>
    <row r="4" spans="1:19" ht="24.9" customHeight="1">
      <c r="A4" s="3"/>
      <c r="B4" s="145" t="s">
        <v>149</v>
      </c>
      <c r="C4" s="145"/>
      <c r="D4" s="145"/>
      <c r="E4" s="145"/>
      <c r="F4" s="145"/>
      <c r="G4" s="145"/>
      <c r="H4" s="145"/>
      <c r="I4" s="145"/>
      <c r="J4" s="3"/>
      <c r="K4" s="3"/>
      <c r="L4" s="3"/>
      <c r="M4" s="89"/>
      <c r="N4" s="89"/>
      <c r="O4" s="89"/>
      <c r="P4" s="89"/>
      <c r="Q4" s="89"/>
      <c r="R4" s="89"/>
      <c r="S4" s="89"/>
    </row>
    <row r="5" spans="1:19">
      <c r="A5" s="3"/>
      <c r="B5" s="93"/>
      <c r="C5" s="94"/>
      <c r="D5" s="95"/>
      <c r="E5" s="96"/>
      <c r="F5" s="94"/>
      <c r="G5" s="94"/>
      <c r="H5" s="95"/>
      <c r="I5" s="97"/>
      <c r="J5" s="3"/>
      <c r="K5" s="3"/>
      <c r="L5" s="3"/>
      <c r="M5" s="89"/>
      <c r="N5" s="89"/>
      <c r="O5" s="89"/>
      <c r="P5" s="89"/>
      <c r="Q5" s="89"/>
      <c r="R5" s="89"/>
      <c r="S5" s="89"/>
    </row>
    <row r="6" spans="1:19" s="105" customFormat="1" ht="24.9" customHeight="1">
      <c r="A6" s="13"/>
      <c r="B6" s="98" t="s">
        <v>150</v>
      </c>
      <c r="C6" s="99" t="s">
        <v>151</v>
      </c>
      <c r="D6" s="100"/>
      <c r="E6" s="101">
        <f>tabelle!F44</f>
        <v>0</v>
      </c>
      <c r="F6" s="102" t="s">
        <v>152</v>
      </c>
      <c r="G6" s="99"/>
      <c r="H6" s="100"/>
      <c r="I6" s="103"/>
      <c r="J6" s="13"/>
      <c r="K6" s="13"/>
      <c r="L6" s="13"/>
      <c r="M6" s="104"/>
      <c r="N6" s="104"/>
      <c r="O6" s="104"/>
      <c r="P6" s="104"/>
      <c r="Q6" s="104"/>
      <c r="R6" s="104"/>
      <c r="S6" s="104"/>
    </row>
    <row r="7" spans="1:19" s="105" customFormat="1" ht="24.9" customHeight="1">
      <c r="A7" s="13"/>
      <c r="B7" s="98" t="s">
        <v>153</v>
      </c>
      <c r="C7" s="99" t="s">
        <v>151</v>
      </c>
      <c r="D7" s="100"/>
      <c r="E7" s="101">
        <f>tabelle!F78</f>
        <v>0</v>
      </c>
      <c r="F7" s="102" t="s">
        <v>154</v>
      </c>
      <c r="G7" s="99"/>
      <c r="H7" s="100"/>
      <c r="I7" s="103"/>
      <c r="J7" s="13"/>
      <c r="K7" s="13"/>
      <c r="L7" s="13"/>
      <c r="M7" s="104"/>
      <c r="N7" s="104"/>
      <c r="O7" s="104"/>
      <c r="P7" s="104"/>
      <c r="Q7" s="104"/>
      <c r="R7" s="104"/>
      <c r="S7" s="104"/>
    </row>
    <row r="8" spans="1:19" s="105" customFormat="1" ht="24.9" customHeight="1">
      <c r="A8" s="13"/>
      <c r="B8" s="98" t="s">
        <v>155</v>
      </c>
      <c r="C8" s="99" t="s">
        <v>151</v>
      </c>
      <c r="D8" s="100"/>
      <c r="E8" s="101">
        <f>tabelle!G19</f>
        <v>0</v>
      </c>
      <c r="F8" s="102" t="s">
        <v>5</v>
      </c>
      <c r="G8" s="99"/>
      <c r="H8" s="100"/>
      <c r="I8" s="103"/>
      <c r="J8" s="13"/>
      <c r="K8" s="13"/>
      <c r="L8" s="13"/>
      <c r="M8" s="106"/>
      <c r="N8" s="104"/>
      <c r="O8" s="104"/>
      <c r="P8" s="104"/>
      <c r="Q8" s="104"/>
      <c r="R8" s="104"/>
      <c r="S8" s="104"/>
    </row>
    <row r="9" spans="1:19" s="105" customFormat="1" ht="24.9" customHeight="1">
      <c r="A9" s="13"/>
      <c r="B9" s="98" t="s">
        <v>156</v>
      </c>
      <c r="C9" s="99"/>
      <c r="D9" s="100"/>
      <c r="E9" s="101">
        <f>tabelle!G44</f>
        <v>0</v>
      </c>
      <c r="F9" s="102" t="s">
        <v>157</v>
      </c>
      <c r="G9" s="99"/>
      <c r="H9" s="100"/>
      <c r="I9" s="103"/>
      <c r="J9" s="13"/>
      <c r="K9" s="13"/>
      <c r="L9" s="13"/>
      <c r="M9" s="104"/>
      <c r="N9" s="104"/>
      <c r="O9" s="104"/>
      <c r="P9" s="104"/>
      <c r="Q9" s="104"/>
      <c r="R9" s="104"/>
      <c r="S9" s="104"/>
    </row>
    <row r="10" spans="1:19" s="105" customFormat="1" ht="24.9" customHeight="1">
      <c r="A10" s="13"/>
      <c r="B10" s="98" t="s">
        <v>158</v>
      </c>
      <c r="C10" s="99"/>
      <c r="D10" s="100"/>
      <c r="E10" s="101">
        <f>tabelle!G78</f>
        <v>0</v>
      </c>
      <c r="F10" s="102" t="s">
        <v>159</v>
      </c>
      <c r="G10" s="99"/>
      <c r="H10" s="100"/>
      <c r="I10" s="103"/>
      <c r="J10" s="13"/>
      <c r="K10" s="13"/>
      <c r="L10" s="13"/>
      <c r="M10" s="104"/>
      <c r="N10" s="104"/>
      <c r="O10" s="104"/>
      <c r="P10" s="104"/>
      <c r="Q10" s="104"/>
      <c r="R10" s="104"/>
      <c r="S10" s="104"/>
    </row>
    <row r="11" spans="1:19" s="105" customFormat="1" ht="24.9" customHeight="1">
      <c r="A11" s="13"/>
      <c r="B11" s="98" t="s">
        <v>160</v>
      </c>
      <c r="C11" s="99"/>
      <c r="D11" s="100"/>
      <c r="E11" s="101">
        <v>1</v>
      </c>
      <c r="F11" s="102" t="s">
        <v>130</v>
      </c>
      <c r="G11" s="99"/>
      <c r="H11" s="100"/>
      <c r="I11" s="103"/>
      <c r="J11" s="13"/>
      <c r="K11" s="13"/>
      <c r="L11" s="13"/>
      <c r="M11" s="104"/>
      <c r="N11" s="104"/>
      <c r="O11" s="104"/>
      <c r="P11" s="104"/>
      <c r="Q11" s="104"/>
      <c r="R11" s="104"/>
      <c r="S11" s="104"/>
    </row>
    <row r="12" spans="1:19" s="105" customFormat="1" ht="15.9" customHeight="1">
      <c r="A12" s="13"/>
      <c r="B12" s="73"/>
      <c r="C12" s="107"/>
      <c r="D12" s="108"/>
      <c r="E12" s="109"/>
      <c r="F12" s="107"/>
      <c r="G12" s="107"/>
      <c r="H12" s="108"/>
      <c r="I12" s="110"/>
      <c r="J12" s="13"/>
      <c r="K12" s="13"/>
      <c r="L12" s="13"/>
      <c r="M12" s="104"/>
      <c r="N12" s="104"/>
      <c r="O12" s="104"/>
      <c r="P12" s="104"/>
      <c r="Q12" s="104"/>
      <c r="R12" s="104"/>
      <c r="S12" s="104"/>
    </row>
    <row r="13" spans="1:19" s="105" customFormat="1" ht="32.25" customHeight="1">
      <c r="A13" s="13"/>
      <c r="B13" s="146" t="s">
        <v>66</v>
      </c>
      <c r="C13" s="146"/>
      <c r="D13" s="146"/>
      <c r="E13" s="146"/>
      <c r="F13" s="146"/>
      <c r="G13" s="17"/>
      <c r="H13" s="13"/>
      <c r="I13" s="13"/>
      <c r="J13" s="13"/>
      <c r="K13" s="13"/>
      <c r="L13" s="111"/>
      <c r="M13" s="104"/>
      <c r="N13" s="104"/>
      <c r="O13" s="104"/>
      <c r="P13" s="104"/>
      <c r="Q13" s="104"/>
      <c r="R13" s="104"/>
      <c r="S13" s="104"/>
    </row>
    <row r="14" spans="1:19" s="105" customFormat="1" ht="76.5" customHeight="1">
      <c r="A14" s="13"/>
      <c r="B14" s="112" t="s">
        <v>161</v>
      </c>
      <c r="C14" s="113"/>
      <c r="D14" s="114"/>
      <c r="E14" s="96" t="s">
        <v>162</v>
      </c>
      <c r="F14" s="113"/>
      <c r="G14" s="113"/>
      <c r="H14" s="114"/>
      <c r="I14" s="115"/>
      <c r="J14" s="13"/>
      <c r="K14" s="13"/>
      <c r="L14" s="13"/>
      <c r="M14" s="104"/>
      <c r="N14" s="104"/>
      <c r="O14" s="104"/>
      <c r="P14" s="104"/>
      <c r="Q14" s="104"/>
      <c r="R14" s="104"/>
      <c r="S14" s="104"/>
    </row>
    <row r="15" spans="1:19" s="105" customFormat="1" ht="24.9" customHeight="1">
      <c r="A15" s="13"/>
      <c r="B15" s="116"/>
      <c r="C15" s="117"/>
      <c r="D15" s="91"/>
      <c r="E15" s="118"/>
      <c r="F15" s="99"/>
      <c r="G15" s="99"/>
      <c r="H15" s="100"/>
      <c r="I15" s="103"/>
      <c r="J15" s="13"/>
      <c r="K15" s="13"/>
      <c r="L15" s="13"/>
      <c r="M15" s="111"/>
      <c r="N15" s="104"/>
      <c r="O15" s="104"/>
      <c r="P15" s="104"/>
      <c r="Q15" s="104"/>
      <c r="R15" s="104"/>
      <c r="S15" s="104"/>
    </row>
    <row r="16" spans="1:19" s="105" customFormat="1" ht="34.5" customHeight="1">
      <c r="A16" s="13"/>
      <c r="B16" s="98"/>
      <c r="C16" s="147" t="s">
        <v>163</v>
      </c>
      <c r="D16" s="147"/>
      <c r="E16" s="147"/>
      <c r="F16" s="147"/>
      <c r="G16" s="147"/>
      <c r="H16" s="147"/>
      <c r="I16" s="103"/>
      <c r="J16" s="13"/>
      <c r="K16" s="100"/>
      <c r="L16" s="100"/>
      <c r="M16" s="106"/>
      <c r="N16" s="104"/>
      <c r="O16" s="104"/>
      <c r="P16" s="104"/>
      <c r="Q16" s="104"/>
      <c r="R16" s="104"/>
      <c r="S16" s="104"/>
    </row>
    <row r="17" spans="1:19" s="105" customFormat="1" ht="24" customHeight="1">
      <c r="A17" s="13"/>
      <c r="B17" s="98"/>
      <c r="C17" s="119"/>
      <c r="D17" s="119"/>
      <c r="E17" s="120" t="s">
        <v>164</v>
      </c>
      <c r="F17" s="119"/>
      <c r="G17" s="119"/>
      <c r="H17" s="100"/>
      <c r="I17" s="103"/>
      <c r="J17" s="13"/>
      <c r="K17" s="100"/>
      <c r="L17" s="100"/>
      <c r="M17" s="106"/>
      <c r="O17" s="104"/>
      <c r="P17" s="104"/>
      <c r="Q17" s="104"/>
      <c r="R17" s="104"/>
      <c r="S17" s="104"/>
    </row>
    <row r="18" spans="1:19" s="105" customFormat="1" ht="24.9" customHeight="1">
      <c r="A18" s="13"/>
      <c r="B18" s="148"/>
      <c r="C18" s="148"/>
      <c r="D18" s="100"/>
      <c r="E18" s="122" t="e">
        <f>(tabelle!G44+tabelle!G19)/(tabelle!F44+tabelle!G78*tabelle!F84)</f>
        <v>#DIV/0!</v>
      </c>
      <c r="F18" s="123" t="s">
        <v>165</v>
      </c>
      <c r="G18" s="123" t="s">
        <v>166</v>
      </c>
      <c r="H18" s="124"/>
      <c r="I18" s="103"/>
      <c r="J18" s="13"/>
      <c r="K18" s="106"/>
      <c r="L18" s="125"/>
      <c r="M18" s="106"/>
      <c r="O18" s="104"/>
      <c r="P18" s="104"/>
      <c r="Q18" s="104"/>
      <c r="R18" s="104"/>
      <c r="S18" s="104"/>
    </row>
    <row r="19" spans="1:19" s="105" customFormat="1" ht="45.75" customHeight="1">
      <c r="A19" s="13"/>
      <c r="B19" s="98"/>
      <c r="C19" s="99"/>
      <c r="D19" s="100"/>
      <c r="E19" s="149" t="s">
        <v>167</v>
      </c>
      <c r="F19" s="149"/>
      <c r="G19" s="149"/>
      <c r="H19" s="149"/>
      <c r="I19" s="103"/>
      <c r="J19" s="13"/>
      <c r="K19" s="100"/>
      <c r="L19" s="100"/>
      <c r="M19" s="106"/>
      <c r="N19" s="104"/>
      <c r="O19" s="104"/>
      <c r="P19" s="104"/>
      <c r="Q19" s="104"/>
      <c r="R19" s="104"/>
      <c r="S19" s="104"/>
    </row>
    <row r="20" spans="1:19" s="105" customFormat="1" ht="24.9" customHeight="1">
      <c r="A20" s="13"/>
      <c r="B20" s="121"/>
      <c r="C20" s="91"/>
      <c r="D20" s="126"/>
      <c r="E20" s="150" t="s">
        <v>168</v>
      </c>
      <c r="F20" s="150"/>
      <c r="G20" s="150"/>
      <c r="H20" s="127">
        <f>IF(OR($E$15=2,$E$15=4),1.5,4)</f>
        <v>4</v>
      </c>
      <c r="I20" s="103"/>
      <c r="J20" s="13"/>
      <c r="K20" s="106"/>
      <c r="L20" s="100"/>
      <c r="M20" s="106"/>
      <c r="N20" s="104"/>
      <c r="O20" s="104"/>
      <c r="P20" s="104"/>
      <c r="Q20" s="104"/>
      <c r="R20" s="104"/>
      <c r="S20" s="104"/>
    </row>
    <row r="21" spans="1:19" s="105" customFormat="1" ht="24.9" customHeight="1">
      <c r="A21" s="13"/>
      <c r="B21" s="121"/>
      <c r="C21" s="99"/>
      <c r="D21" s="99"/>
      <c r="E21" s="151" t="s">
        <v>169</v>
      </c>
      <c r="F21" s="151"/>
      <c r="G21" s="151"/>
      <c r="H21" s="127">
        <f>IF(OR($E$15=2,$E$15=4),2,5)</f>
        <v>5</v>
      </c>
      <c r="I21" s="103"/>
      <c r="J21" s="13"/>
      <c r="K21" s="13"/>
      <c r="L21" s="13"/>
      <c r="M21" s="104"/>
      <c r="N21" s="104"/>
      <c r="O21" s="104"/>
      <c r="P21" s="104"/>
      <c r="Q21" s="104"/>
      <c r="R21" s="104"/>
      <c r="S21" s="104"/>
    </row>
    <row r="22" spans="1:19" s="105" customFormat="1" ht="24.9" customHeight="1">
      <c r="A22" s="13"/>
      <c r="B22" s="121"/>
      <c r="C22" s="91"/>
      <c r="D22" s="126"/>
      <c r="E22" s="152" t="s">
        <v>170</v>
      </c>
      <c r="F22" s="152"/>
      <c r="G22" s="152"/>
      <c r="H22" s="127">
        <f>IF(OR($E$15=2,$E$15=4),2.5,6)</f>
        <v>6</v>
      </c>
      <c r="I22" s="103"/>
      <c r="J22" s="13"/>
      <c r="K22" s="13"/>
      <c r="L22" s="13"/>
      <c r="M22" s="104"/>
      <c r="N22" s="104"/>
      <c r="O22" s="104"/>
      <c r="P22" s="104"/>
      <c r="Q22" s="104"/>
      <c r="R22" s="104"/>
      <c r="S22" s="104"/>
    </row>
    <row r="23" spans="1:19" s="105" customFormat="1" ht="54" customHeight="1">
      <c r="A23" s="13"/>
      <c r="B23" s="73"/>
      <c r="C23" s="107"/>
      <c r="D23" s="108"/>
      <c r="E23" s="108"/>
      <c r="F23" s="108"/>
      <c r="G23" s="108"/>
      <c r="H23" s="108"/>
      <c r="I23" s="110"/>
      <c r="J23" s="13"/>
      <c r="K23" s="13"/>
      <c r="L23" s="13"/>
      <c r="M23" s="104"/>
      <c r="N23" s="104"/>
      <c r="O23" s="104"/>
      <c r="P23" s="104"/>
      <c r="Q23" s="104"/>
      <c r="R23" s="104"/>
      <c r="S23" s="104"/>
    </row>
    <row r="24" spans="1:19" s="105" customFormat="1" ht="40.5" customHeight="1">
      <c r="A24" s="13"/>
      <c r="B24" s="128"/>
      <c r="C24" s="17"/>
      <c r="D24" s="13"/>
      <c r="E24" s="17"/>
      <c r="F24" s="17"/>
      <c r="G24" s="17"/>
      <c r="H24" s="13"/>
      <c r="I24" s="13"/>
      <c r="J24" s="13"/>
      <c r="K24" s="13"/>
      <c r="L24" s="13"/>
      <c r="M24" s="104"/>
      <c r="N24" s="104"/>
      <c r="O24" s="104"/>
      <c r="P24" s="104"/>
      <c r="Q24" s="104"/>
      <c r="R24" s="104"/>
      <c r="S24" s="104"/>
    </row>
    <row r="25" spans="1:19">
      <c r="A25" s="3"/>
      <c r="B25" s="3"/>
      <c r="C25" s="4"/>
      <c r="D25" s="3"/>
      <c r="E25" s="4"/>
      <c r="F25" s="4"/>
      <c r="G25" s="4"/>
      <c r="H25" s="3"/>
      <c r="I25" s="3"/>
      <c r="J25" s="3"/>
      <c r="K25" s="3"/>
      <c r="L25" s="3"/>
      <c r="M25" s="89"/>
      <c r="N25" s="89"/>
      <c r="O25" s="89"/>
      <c r="P25" s="89"/>
      <c r="Q25" s="89"/>
      <c r="R25" s="89"/>
      <c r="S25" s="89"/>
    </row>
    <row r="26" spans="1:19">
      <c r="A26" s="89"/>
      <c r="B26" s="129"/>
      <c r="C26" s="90"/>
      <c r="D26" s="89"/>
      <c r="E26" s="153"/>
      <c r="F26" s="153"/>
      <c r="G26" s="153"/>
      <c r="H26" s="153"/>
      <c r="I26" s="153"/>
      <c r="J26" s="89"/>
      <c r="K26" s="89"/>
      <c r="L26" s="89"/>
      <c r="M26" s="89"/>
      <c r="N26" s="89"/>
      <c r="O26" s="89"/>
      <c r="P26" s="89"/>
      <c r="Q26" s="89"/>
      <c r="R26" s="89"/>
      <c r="S26" s="89"/>
    </row>
    <row r="27" spans="1:19">
      <c r="A27" s="89"/>
      <c r="B27" s="89"/>
      <c r="C27" s="90"/>
      <c r="D27" s="89"/>
      <c r="E27" s="90"/>
      <c r="F27" s="90"/>
      <c r="G27" s="90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spans="1:19">
      <c r="A28" s="89"/>
      <c r="B28" s="89"/>
      <c r="C28" s="90"/>
      <c r="D28" s="89"/>
      <c r="E28" s="90"/>
      <c r="F28" s="90"/>
      <c r="G28" s="90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spans="1:19">
      <c r="A29" s="89"/>
      <c r="B29" s="89"/>
      <c r="C29" s="90"/>
      <c r="D29" s="89"/>
      <c r="E29" s="90"/>
      <c r="F29" s="90"/>
      <c r="G29" s="90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</row>
    <row r="30" spans="1:19">
      <c r="A30" s="89"/>
      <c r="B30" s="89"/>
      <c r="C30" s="90"/>
      <c r="D30" s="89"/>
      <c r="E30" s="90"/>
      <c r="F30" s="90"/>
      <c r="G30" s="90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</row>
    <row r="31" spans="1:19">
      <c r="A31" s="89"/>
      <c r="B31" s="89"/>
      <c r="C31" s="90"/>
      <c r="D31" s="89"/>
      <c r="E31" s="90"/>
      <c r="F31" s="90"/>
      <c r="G31" s="90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spans="1:19">
      <c r="A32" s="89"/>
      <c r="B32" s="89"/>
      <c r="C32" s="90"/>
      <c r="D32" s="89"/>
      <c r="E32" s="90"/>
      <c r="F32" s="90"/>
      <c r="G32" s="90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</row>
    <row r="33" spans="1:19">
      <c r="A33" s="89"/>
      <c r="B33" s="89"/>
      <c r="C33" s="90"/>
      <c r="D33" s="89"/>
      <c r="E33" s="90"/>
      <c r="F33" s="90"/>
      <c r="G33" s="90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</row>
    <row r="34" spans="1:19">
      <c r="A34" s="89"/>
      <c r="B34" s="89"/>
      <c r="C34" s="90"/>
      <c r="D34" s="89"/>
      <c r="E34" s="90"/>
      <c r="F34" s="90"/>
      <c r="G34" s="90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</row>
    <row r="35" spans="1:19">
      <c r="A35" s="89"/>
      <c r="B35" s="89"/>
      <c r="C35" s="90"/>
      <c r="D35" s="89"/>
      <c r="E35" s="90"/>
      <c r="F35" s="90"/>
      <c r="G35" s="90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</row>
    <row r="36" spans="1:19">
      <c r="A36" s="89"/>
      <c r="B36" s="89"/>
      <c r="C36" s="90"/>
      <c r="D36" s="89"/>
      <c r="E36" s="90"/>
      <c r="F36" s="90"/>
      <c r="G36" s="90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1:19">
      <c r="A37" s="89"/>
      <c r="B37" s="89"/>
      <c r="C37" s="90"/>
      <c r="D37" s="89"/>
      <c r="E37" s="90"/>
      <c r="F37" s="90"/>
      <c r="G37" s="90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  <row r="38" spans="1:19">
      <c r="A38" s="89"/>
      <c r="B38" s="89"/>
      <c r="C38" s="90"/>
      <c r="D38" s="89"/>
      <c r="E38" s="90"/>
      <c r="F38" s="90"/>
      <c r="G38" s="90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</row>
    <row r="39" spans="1:19">
      <c r="A39" s="89"/>
      <c r="B39" s="89"/>
      <c r="C39" s="90"/>
      <c r="D39" s="89"/>
      <c r="E39" s="90"/>
      <c r="F39" s="90"/>
      <c r="G39" s="90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</row>
    <row r="40" spans="1:19">
      <c r="A40" s="89"/>
      <c r="B40" s="89"/>
      <c r="C40" s="90"/>
      <c r="D40" s="89"/>
      <c r="E40" s="90"/>
      <c r="F40" s="90"/>
      <c r="G40" s="90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</row>
    <row r="41" spans="1:19">
      <c r="A41" s="89"/>
      <c r="B41" s="89"/>
      <c r="C41" s="90"/>
      <c r="D41" s="89"/>
      <c r="E41" s="90"/>
      <c r="F41" s="90"/>
      <c r="G41" s="90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</row>
    <row r="42" spans="1:19">
      <c r="A42" s="89"/>
      <c r="B42" s="89"/>
      <c r="C42" s="90"/>
      <c r="D42" s="89"/>
      <c r="E42" s="90"/>
      <c r="F42" s="90"/>
      <c r="G42" s="90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</row>
  </sheetData>
  <mergeCells count="10">
    <mergeCell ref="E20:G20"/>
    <mergeCell ref="E21:G21"/>
    <mergeCell ref="E22:G22"/>
    <mergeCell ref="E26:I26"/>
    <mergeCell ref="A2:E2"/>
    <mergeCell ref="B4:I4"/>
    <mergeCell ref="B13:F13"/>
    <mergeCell ref="C16:H16"/>
    <mergeCell ref="B18:C18"/>
    <mergeCell ref="E19:H19"/>
  </mergeCells>
  <printOptions horizontalCentered="1"/>
  <pageMargins left="0.39374999999999999" right="0.39374999999999999" top="0.47013888888888888" bottom="0.98402777777777772" header="0.51180555555555551" footer="0.51180555555555551"/>
  <pageSetup paperSize="9" scale="75" firstPageNumber="0" orientation="portrait" horizontalDpi="300" verticalDpi="300" r:id="rId1"/>
  <headerFooter alignWithMargins="0">
    <oddFooter>&amp;CPagina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tabelle</vt:lpstr>
      <vt:lpstr>calcolo finale</vt:lpstr>
      <vt:lpstr>'calcolo finale'!Area_stampa</vt:lpstr>
      <vt:lpstr>tabelle!Area_stampa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Bernardini</dc:creator>
  <cp:lastModifiedBy>paolo.bernardini</cp:lastModifiedBy>
  <cp:lastPrinted>2022-01-17T07:40:23Z</cp:lastPrinted>
  <dcterms:created xsi:type="dcterms:W3CDTF">2022-01-17T09:55:52Z</dcterms:created>
  <dcterms:modified xsi:type="dcterms:W3CDTF">2022-01-17T11:23:46Z</dcterms:modified>
</cp:coreProperties>
</file>